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0E9EFED7-86E9-43FD-96A8-A5C679D66D01}"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U34" i="10"/>
  <c r="U35" i="10" s="1"/>
  <c r="C34" i="10"/>
  <c r="AM34"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<sst xmlns="http://schemas.openxmlformats.org/spreadsheetml/2006/main" count="1117" uniqueCount="560">
  <si>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</si>
  <si>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</si>
  <si>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</si>
  <si>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</si>
  <si>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</si>
  <si>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</si>
  <si>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</si>
  <si>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</si>
  <si>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</si>
  <si>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</si>
  <si>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</si>
  <si>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</si>
  <si>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</si>
  <si>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</si>
  <si>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</si>
  <si>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</si>
  <si>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</si>
  <si>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</si>
  <si>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</si>
  <si>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</si>
  <si>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</si>
  <si>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</si>
  <si>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</si>
  <si>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</si>
  <si>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</si>
  <si>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</si>
  <si>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</si>
  <si>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</si>
  <si>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</si>
  <si>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</si>
  <si>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</si>
  <si>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</si>
  <si>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</si>
  <si>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</si>
  <si>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</si>
  <si>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</si>
  <si>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</si>
  <si>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</si>
  <si>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</si>
  <si>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</si>
  <si>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</si>
  <si>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</si>
  <si>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</si>
  <si>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</si>
  <si>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</si>
  <si>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</si>
  <si>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</si>
  <si>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</si>
  <si>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</si>
  <si>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</si>
  <si>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</si>
  <si>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</si>
  <si>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</si>
  <si>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</si>
  <si>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</si>
  <si>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</si>
  <si>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</si>
  <si>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</si>
  <si>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</si>
  <si>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</si>
  <si>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</si>
  <si>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</si>
  <si>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</si>
  <si>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</si>
  <si>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</si>
  <si>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</si>
  <si>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</si>
  <si>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</si>
  <si>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</si>
  <si>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</si>
  <si>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</si>
  <si>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</si>
  <si>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</si>
  <si>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</si>
  <si>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</si>
  <si>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</si>
  <si>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</si>
  <si>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</si>
  <si>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</si>
  <si>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</si>
  <si>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</si>
  <si>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</si>
  <si>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</si>
  <si>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</si>
  <si>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</si>
  <si>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</si>
  <si>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</si>
  <si>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</si>
  <si>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</si>
  <si>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</si>
  <si>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</si>
  <si>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</si>
  <si>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</si>
  <si>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</si>
  <si>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</si>
  <si>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</si>
  <si>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</si>
  <si>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</si>
  <si>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</si>
  <si>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</si>
  <si>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</si>
  <si>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</si>
  <si>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</si>
  <si>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</si>
  <si>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</si>
  <si>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</si>
  <si>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</si>
  <si>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</si>
  <si>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</si>
  <si>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</si>
  <si>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</si>
  <si>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</si>
  <si>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</si>
  <si>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</si>
  <si>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</si>
  <si>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</si>
  <si>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</si>
  <si>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</si>
  <si>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</si>
  <si>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</si>
  <si>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</si>
  <si>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</si>
  <si>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</si>
  <si>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</si>
  <si>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</si>
  <si>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</si>
  <si>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</si>
  <si>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</si>
  <si>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</si>
  <si>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</si>
  <si>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</si>
  <si>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</si>
  <si>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</si>
  <si>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</si>
  <si>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</si>
  <si>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</si>
  <si>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</si>
  <si>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</si>
  <si>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</si>
  <si>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</si>
  <si>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</si>
  <si>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</si>
  <si>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</si>
  <si>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</si>
  <si>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</si>
  <si>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</si>
  <si>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</si>
  <si>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</si>
  <si>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</si>
  <si>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</si>
  <si>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</si>
  <si>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</si>
  <si>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</si>
  <si>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</si>
  <si>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</si>
  <si>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</si>
  <si>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</si>
  <si>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</si>
  <si>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</si>
  <si>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</si>
  <si>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</si>
  <si>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</si>
  <si>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</si>
  <si>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</si>
  <si>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</si>
  <si>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</si>
  <si>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</si>
  <si>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</si>
  <si>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</si>
  <si>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</si>
  <si>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</si>
  <si>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</si>
  <si>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</si>
  <si>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</si>
  <si>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</si>
  <si>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</si>
  <si>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</si>
  <si>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</si>
  <si>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</si>
  <si>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</si>
  <si>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</si>
  <si>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</si>
  <si>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</si>
  <si>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</si>
  <si>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</si>
  <si>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</si>
  <si>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</si>
  <si>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</si>
  <si>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</si>
  <si>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</si>
  <si>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</si>
  <si>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</si>
  <si>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</si>
  <si>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</si>
  <si>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</si>
  <si>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</si>
  <si>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</si>
  <si>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</si>
  <si>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</si>
  <si>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</si>
  <si>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</si>
  <si>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</si>
  <si>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</si>
  <si>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</si>
  <si>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沖縄県恩納村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</si>
  <si>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</si>
  <si>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</si>
  <si>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</si>
  <si>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</si>
  <si>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</si>
  <si>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</si>
  <si>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</si>
  <si>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</si>
  <si>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</si>
  <si>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</si>
  <si>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</si>
  <si>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</si>
  <si>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</si>
  <si>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</si>
  <si>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</si>
  <si>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</si>
  <si>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</si>
  <si>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</si>
  <si>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</si>
  <si>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</si>
  <si>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</si>
  <si>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</si>
  <si>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</si>
  <si>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</si>
  <si>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</si>
  <si>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</si>
  <si>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</si>
  <si>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</si>
  <si>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</si>
  <si>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</si>
  <si>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</si>
  <si>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</si>
  <si>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</si>
  <si>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</si>
  <si>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</si>
  <si>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</si>
  <si>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</si>
  <si>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</si>
  <si>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</si>
  <si>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</si>
  <si>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</si>
  <si>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</si>
  <si>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</si>
  <si>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</si>
  <si>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</si>
  <si>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</si>
  <si>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</si>
  <si>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</si>
  <si>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</si>
  <si>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</si>
  <si>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</si>
  <si>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</si>
  <si>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</si>
  <si>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</si>
  <si>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</si>
  <si>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</si>
  <si>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</si>
  <si>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</si>
  <si>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</si>
  <si>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</si>
  <si>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</si>
  <si>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</si>
  <si>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</si>
  <si>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</si>
  <si>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</si>
  <si>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</si>
  <si>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</si>
  <si>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</si>
  <si>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</si>
  <si>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</si>
  <si>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</si>
  <si>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</si>
  <si>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</si>
  <si>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</si>
  <si>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</si>
  <si>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</si>
  <si>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</si>
  <si>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</si>
  <si>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</si>
  <si>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</si>
  <si>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</si>
  <si>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</si>
  <si>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</si>
  <si>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</si>
  <si>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</si>
  <si>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</si>
  <si>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</si>
  <si>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</si>
  <si>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</si>
  <si>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</si>
  <si>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</si>
  <si>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</si>
  <si>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</si>
  <si>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</si>
  <si>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</si>
  <si>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</si>
  <si>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</si>
  <si>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</si>
  <si>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</si>
  <si>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</si>
  <si>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</si>
  <si>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</si>
  <si>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</si>
  <si>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</si>
  <si>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</si>
  <si>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</si>
  <si>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</si>
  <si>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</si>
  <si>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</si>
  <si>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</si>
  <si>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</si>
  <si>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</si>
  <si>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</si>
  <si>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</si>
  <si>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</si>
  <si>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</si>
  <si>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</si>
  <si>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</si>
  <si>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</si>
  <si>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</si>
  <si>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</si>
  <si>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</si>
  <si>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</si>
  <si>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</si>
  <si>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</si>
  <si>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</si>
  <si>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</si>
  <si>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</si>
  <si>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</si>
  <si>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</si>
  <si>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</si>
  <si>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</si>
  <si>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</si>
  <si>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</si>
  <si>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</si>
  <si>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</si>
  <si>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</si>
  <si>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</si>
  <si>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</si>
  <si>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</si>
  <si>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</si>
  <si>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</si>
  <si>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</si>
  <si>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</si>
  <si>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</si>
  <si>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</si>
  <si>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</si>
  <si>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</si>
  <si>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</si>
  <si>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</si>
  <si>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沖縄県恩納村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</si>
  <si>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</si>
  <si>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</si>
  <si>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</si>
  <si>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</si>
  <si>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</si>
  <si>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</si>
  <si>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</si>
  <si>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</si>
  <si>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</si>
  <si>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</si>
  <si>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</si>
  <si>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</si>
  <si>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</si>
  <si>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</si>
  <si>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</si>
  <si>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</si>
  <si>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</si>
  <si>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</si>
  <si>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</si>
  <si>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</si>
  <si>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</si>
  <si>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</si>
  <si>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</si>
  <si>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</si>
  <si>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</si>
  <si>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</si>
  <si>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</si>
  <si>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</si>
  <si>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</si>
  <si>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</si>
  <si>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</si>
  <si>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</si>
  <si>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</si>
  <si>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</si>
  <si>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</si>
  <si>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</si>
  <si>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</si>
  <si>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</si>
  <si>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</si>
  <si>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</si>
  <si>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</si>
  <si>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</si>
  <si>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</si>
  <si>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</si>
  <si>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</si>
  <si>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</si>
  <si>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</si>
  <si>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</si>
  <si>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</si>
  <si>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</si>
  <si>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</si>
  <si>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</si>
  <si>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</si>
  <si>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</si>
  <si>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</si>
  <si>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</si>
  <si>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</si>
  <si>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</si>
  <si>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</si>
  <si>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</si>
  <si>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</si>
  <si>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</si>
  <si>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</si>
  <si>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</si>
  <si>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</si>
  <si>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</si>
  <si>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</si>
  <si>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</si>
  <si>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</si>
  <si>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</si>
  <si>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</si>
  <si>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</si>
  <si>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</si>
  <si>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</si>
  <si>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</si>
  <si>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</si>
  <si>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</si>
  <si>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</si>
  <si>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</si>
  <si>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</si>
  <si>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</si>
  <si>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</si>
  <si>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</si>
  <si>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</si>
  <si>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</si>
  <si>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</si>
  <si>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</si>
  <si>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</si>
  <si>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</si>
  <si>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</si>
  <si>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</si>
  <si>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</si>
  <si>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</si>
  <si>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</si>
  <si>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</si>
  <si>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</si>
  <si>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</si>
  <si>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</si>
  <si>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</si>
  <si>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</si>
  <si>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</si>
  <si>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</si>
  <si>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</si>
  <si>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</si>
  <si>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</si>
  <si>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</si>
  <si>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</si>
  <si>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</si>
  <si>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</si>
  <si>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</si>
  <si>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</si>
  <si>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</si>
  <si>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</si>
  <si>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</si>
  <si>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</si>
  <si>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</si>
  <si>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</si>
  <si>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</si>
  <si>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</si>
  <si>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</si>
  <si>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</si>
  <si>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</si>
  <si>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</si>
  <si>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</si>
  <si>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</si>
  <si>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</si>
  <si>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</si>
  <si>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</si>
  <si>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</si>
  <si>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</si>
  <si>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</si>
  <si>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</si>
  <si>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</si>
  <si>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</si>
  <si>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</si>
  <si>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</si>
  <si>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</si>
  <si>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</si>
  <si>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</si>
  <si>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</si>
  <si>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</si>
  <si>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</si>
  <si>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</si>
  <si>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</si>
  <si>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</si>
  <si>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</si>
  <si>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</si>
  <si>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</si>
  <si>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</si>
  <si>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</si>
  <si>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</si>
  <si>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</si>
  <si>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</si>
  <si>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</si>
  <si>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</si>
  <si>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</si>
  <si>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</si>
  <si>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</si>
  <si>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</si>
  <si>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</si>
  <si>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</si>
  <si>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</si>
  <si>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</si>
  <si>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</si>
  <si>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</si>
  <si>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</si>
  <si>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</si>
  <si>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</si>
  <si>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</si>
  <si>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</si>
  <si>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</si>
  <si>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</si>
  <si>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</si>
  <si>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</si>
  <si>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</si>
  <si>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8.99</t>
  </si>
  <si>
    <t>▲ 3.00</t>
  </si>
  <si>
    <t>▲ 6.05</t>
  </si>
  <si>
    <t>▲ 9.96</t>
  </si>
  <si>
    <t>水道事業会計</t>
  </si>
  <si>
    <t>一般会計</t>
  </si>
  <si>
    <t>恩納村国民健康保険特別会計</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</si>
  <si>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</si>
  <si>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</si>
  <si>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</si>
  <si>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</si>
  <si>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</si>
  <si>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</si>
  <si>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</si>
  <si>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</si>
  <si>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</si>
  <si>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</si>
  <si>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沖縄県市町村自治会館管理組合</t>
  </si>
  <si>
    <t>金武地区消防衛生組合</t>
  </si>
  <si>
    <t>北部広域市町村圏事務組合</t>
  </si>
  <si>
    <t>中部北環境施設組合</t>
    <rPh sb="0" eb="2">
      <t>チュウブ</t>
    </rPh>
    <rPh sb="2" eb="5">
      <t>キタカンキョウ</t>
    </rPh>
    <rPh sb="5" eb="7">
      <t>シセツ</t>
    </rPh>
    <rPh sb="7" eb="9">
      <t>クミアイ</t>
    </rPh>
    <phoneticPr fontId="2"/>
  </si>
  <si>
    <t>沖縄県市町村総合事務組合</t>
    <phoneticPr fontId="2"/>
  </si>
  <si>
    <t>沖縄県介護保険広域連合</t>
    <phoneticPr fontId="2"/>
  </si>
  <si>
    <t>沖縄県後期高齢者医療広域</t>
    <phoneticPr fontId="2"/>
  </si>
  <si>
    <t>公共施設整備基金</t>
    <phoneticPr fontId="5"/>
  </si>
  <si>
    <t>地域福祉基金</t>
    <phoneticPr fontId="2"/>
  </si>
  <si>
    <t>職員退職加算負担金積立金基金</t>
    <phoneticPr fontId="2"/>
  </si>
  <si>
    <t>公民館建設基金</t>
    <phoneticPr fontId="2"/>
  </si>
  <si>
    <t>ふるさとづくり応援基金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</si>
</sst>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B7BB-49E2-8D5C-13ABC419DA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498622</c:v>
                </c:pt>
                <c:pt idx="1">
                  <c:v>372195</c:v>
                </c:pt>
                <c:pt idx="2">
                  <c:v>120523</c:v>
                </c:pt>
                <c:pt idx="3">
                  <c:v>99471</c:v>
                </c:pt>
                <c:pt idx="4">
                  <c:v>125728</c:v>
                </c:pt>
              </c:numCache>
            </c:numRef>
          </c:val>
          <c:smooth val="0"/>
          <c:extLst>
            <c:ext xmlns:c16="http://schemas.microsoft.com/office/drawing/2014/chart" uri="{C3380CC4-5D6E-409C-BE32-E72D297353CC}">
              <c16:uniqueId val="{00000001-B7BB-49E2-8D5C-13ABC419DA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c:v>
                </c:pt>
                <c:pt idx="1">
                  <c:v>8.7200000000000006</c:v>
                </c:pt>
                <c:pt idx="2">
                  <c:v>14.18</c:v>
                </c:pt>
                <c:pt idx="3">
                  <c:v>17.23</c:v>
                </c:pt>
                <c:pt idx="4">
                  <c:v>6.38</c:v>
                </c:pt>
              </c:numCache>
            </c:numRef>
          </c:val>
          <c:extLst>
            <c:ext xmlns:c16="http://schemas.microsoft.com/office/drawing/2014/chart" uri="{C3380CC4-5D6E-409C-BE32-E72D297353CC}">
              <c16:uniqueId val="{00000000-7910-4F59-A7A1-E0BA2438B4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54.68</c:v>
                </c:pt>
                <c:pt idx="1">
                  <c:v>43.71</c:v>
                </c:pt>
                <c:pt idx="2">
                  <c:v>29.05</c:v>
                </c:pt>
                <c:pt idx="3">
                  <c:v>34.700000000000003</c:v>
                </c:pt>
                <c:pt idx="4">
                  <c:v>32.909999999999997</c:v>
                </c:pt>
              </c:numCache>
            </c:numRef>
          </c:val>
          <c:extLst>
            <c:ext xmlns:c16="http://schemas.microsoft.com/office/drawing/2014/chart" uri="{C3380CC4-5D6E-409C-BE32-E72D297353CC}">
              <c16:uniqueId val="{00000001-7910-4F59-A7A1-E0BA2438B4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-8.99</c:v>
                </c:pt>
                <c:pt idx="1">
                  <c:v>-3</c:v>
                </c:pt>
                <c:pt idx="2">
                  <c:v>-6.05</c:v>
                </c:pt>
                <c:pt idx="3">
                  <c:v>6.26</c:v>
                </c:pt>
                <c:pt idx="4">
                  <c:v>-9.9600000000000009</c:v>
                </c:pt>
              </c:numCache>
            </c:numRef>
          </c:val>
          <c:smooth val="0"/>
          <c:extLst>
            <c:ext xmlns:c16="http://schemas.microsoft.com/office/drawing/2014/chart" uri="{C3380CC4-5D6E-409C-BE32-E72D297353CC}">
              <c16:uniqueId val="{00000002-7910-4F59-A7A1-E0BA2438B4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DD-4389-9304-42085CECB5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DD-4389-9304-42085CECB5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DD-4389-9304-42085CECB54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6DD-4389-9304-42085CECB54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6DD-4389-9304-42085CECB54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5-A6DD-4389-9304-42085CECB54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0.25</c:v>
                </c:pt>
                <c:pt idx="4">
                  <c:v>#N/A</c:v>
                </c:pt>
                <c:pt idx="5">
                  <c:v>0.16</c:v>
                </c:pt>
                <c:pt idx="6">
                  <c:v>#N/A</c:v>
                </c:pt>
                <c:pt idx="7">
                  <c:v>0.31</c:v>
                </c:pt>
                <c:pt idx="8">
                  <c:v>#N/A</c:v>
                </c:pt>
                <c:pt idx="9">
                  <c:v>0.37</c:v>
                </c:pt>
              </c:numCache>
            </c:numRef>
          </c:val>
          <c:extLst>
            <c:ext xmlns:c16="http://schemas.microsoft.com/office/drawing/2014/chart" uri="{C3380CC4-5D6E-409C-BE32-E72D297353CC}">
              <c16:uniqueId val="{00000006-A6DD-4389-9304-42085CECB54A}"/>
            </c:ext>
          </c:extLst>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1.02</c:v>
                </c:pt>
                <c:pt idx="2">
                  <c:v>#N/A</c:v>
                </c:pt>
                <c:pt idx="3">
                  <c:v>0.61</c:v>
                </c:pt>
                <c:pt idx="4">
                  <c:v>#N/A</c:v>
                </c:pt>
                <c:pt idx="5">
                  <c:v>1.1299999999999999</c:v>
                </c:pt>
                <c:pt idx="6">
                  <c:v>#N/A</c:v>
                </c:pt>
                <c:pt idx="7">
                  <c:v>0.24</c:v>
                </c:pt>
                <c:pt idx="8">
                  <c:v>#N/A</c:v>
                </c:pt>
                <c:pt idx="9">
                  <c:v>0.38</c:v>
                </c:pt>
              </c:numCache>
            </c:numRef>
          </c:val>
          <c:extLst>
            <c:ext xmlns:c16="http://schemas.microsoft.com/office/drawing/2014/chart" uri="{C3380CC4-5D6E-409C-BE32-E72D297353CC}">
              <c16:uniqueId val="{00000007-A6DD-4389-9304-42085CECB54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c:v>
                </c:pt>
                <c:pt idx="2">
                  <c:v>#N/A</c:v>
                </c:pt>
                <c:pt idx="3">
                  <c:v>8.7100000000000009</c:v>
                </c:pt>
                <c:pt idx="4">
                  <c:v>#N/A</c:v>
                </c:pt>
                <c:pt idx="5">
                  <c:v>14.17</c:v>
                </c:pt>
                <c:pt idx="6">
                  <c:v>#N/A</c:v>
                </c:pt>
                <c:pt idx="7">
                  <c:v>17.23</c:v>
                </c:pt>
                <c:pt idx="8">
                  <c:v>#N/A</c:v>
                </c:pt>
                <c:pt idx="9">
                  <c:v>6.38</c:v>
                </c:pt>
              </c:numCache>
            </c:numRef>
          </c:val>
          <c:extLst>
            <c:ext xmlns:c16="http://schemas.microsoft.com/office/drawing/2014/chart" uri="{C3380CC4-5D6E-409C-BE32-E72D297353CC}">
              <c16:uniqueId val="{00000008-A6DD-4389-9304-42085CECB54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21.67</c:v>
                </c:pt>
                <c:pt idx="2">
                  <c:v>#N/A</c:v>
                </c:pt>
                <c:pt idx="3">
                  <c:v>18.5</c:v>
                </c:pt>
                <c:pt idx="4">
                  <c:v>#N/A</c:v>
                </c:pt>
                <c:pt idx="5">
                  <c:v>15.32</c:v>
                </c:pt>
                <c:pt idx="6">
                  <c:v>#N/A</c:v>
                </c:pt>
                <c:pt idx="7">
                  <c:v>18</c:v>
                </c:pt>
                <c:pt idx="8">
                  <c:v>#N/A</c:v>
                </c:pt>
                <c:pt idx="9">
                  <c:v>18.73</c:v>
                </c:pt>
              </c:numCache>
            </c:numRef>
          </c:val>
          <c:extLst>
            <c:ext xmlns:c16="http://schemas.microsoft.com/office/drawing/2014/chart" uri="{C3380CC4-5D6E-409C-BE32-E72D297353CC}">
              <c16:uniqueId val="{00000009-A6DD-4389-9304-42085CECB5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319</c:v>
                </c:pt>
                <c:pt idx="5">
                  <c:v>317</c:v>
                </c:pt>
                <c:pt idx="8">
                  <c:v>314</c:v>
                </c:pt>
                <c:pt idx="11">
                  <c:v>308</c:v>
                </c:pt>
                <c:pt idx="14">
                  <c:v>300</c:v>
                </c:pt>
              </c:numCache>
            </c:numRef>
          </c:val>
          <c:extLst>
            <c:ext xmlns:c16="http://schemas.microsoft.com/office/drawing/2014/chart" uri="{C3380CC4-5D6E-409C-BE32-E72D297353CC}">
              <c16:uniqueId val="{00000000-4B30-4B95-930A-394A8FEA48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30-4B95-930A-394A8FEA48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B30-4B95-930A-394A8FEA48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26</c:v>
                </c:pt>
                <c:pt idx="6">
                  <c:v>29</c:v>
                </c:pt>
                <c:pt idx="9">
                  <c:v>37</c:v>
                </c:pt>
                <c:pt idx="12">
                  <c:v>33</c:v>
                </c:pt>
              </c:numCache>
            </c:numRef>
          </c:val>
          <c:extLst>
            <c:ext xmlns:c16="http://schemas.microsoft.com/office/drawing/2014/chart" uri="{C3380CC4-5D6E-409C-BE32-E72D297353CC}">
              <c16:uniqueId val="{00000003-4B30-4B95-930A-394A8FEA48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c:v>
                </c:pt>
                <c:pt idx="3">
                  <c:v>45</c:v>
                </c:pt>
                <c:pt idx="6">
                  <c:v>47</c:v>
                </c:pt>
                <c:pt idx="9">
                  <c:v>49</c:v>
                </c:pt>
                <c:pt idx="12">
                  <c:v>52</c:v>
                </c:pt>
              </c:numCache>
            </c:numRef>
          </c:val>
          <c:extLst>
            <c:ext xmlns:c16="http://schemas.microsoft.com/office/drawing/2014/chart" uri="{C3380CC4-5D6E-409C-BE32-E72D297353CC}">
              <c16:uniqueId val="{00000004-4B30-4B95-930A-394A8FEA48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30-4B95-930A-394A8FEA48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30-4B95-930A-394A8FEA48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407</c:v>
                </c:pt>
                <c:pt idx="3">
                  <c:v>403</c:v>
                </c:pt>
                <c:pt idx="6">
                  <c:v>396</c:v>
                </c:pt>
                <c:pt idx="9">
                  <c:v>393</c:v>
                </c:pt>
                <c:pt idx="12">
                  <c:v>432</c:v>
                </c:pt>
              </c:numCache>
            </c:numRef>
          </c:val>
          <c:extLst>
            <c:ext xmlns:c16="http://schemas.microsoft.com/office/drawing/2014/chart" uri="{C3380CC4-5D6E-409C-BE32-E72D297353CC}">
              <c16:uniqueId val="{00000007-4B30-4B95-930A-394A8FEA48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156</c:v>
                </c:pt>
                <c:pt idx="2">
                  <c:v>#N/A</c:v>
                </c:pt>
                <c:pt idx="3">
                  <c:v>#N/A</c:v>
                </c:pt>
                <c:pt idx="4">
                  <c:v>157</c:v>
                </c:pt>
                <c:pt idx="5">
                  <c:v>#N/A</c:v>
                </c:pt>
                <c:pt idx="6">
                  <c:v>#N/A</c:v>
                </c:pt>
                <c:pt idx="7">
                  <c:v>158</c:v>
                </c:pt>
                <c:pt idx="8">
                  <c:v>#N/A</c:v>
                </c:pt>
                <c:pt idx="9">
                  <c:v>#N/A</c:v>
                </c:pt>
                <c:pt idx="10">
                  <c:v>171</c:v>
                </c:pt>
                <c:pt idx="11">
                  <c:v>#N/A</c:v>
                </c:pt>
                <c:pt idx="12">
                  <c:v>#N/A</c:v>
                </c:pt>
                <c:pt idx="13">
                  <c:v>217</c:v>
                </c:pt>
                <c:pt idx="14">
                  <c:v>#N/A</c:v>
                </c:pt>
              </c:numCache>
            </c:numRef>
          </c:val>
          <c:smooth val="0"/>
          <c:extLst>
            <c:ext xmlns:c16="http://schemas.microsoft.com/office/drawing/2014/chart" uri="{C3380CC4-5D6E-409C-BE32-E72D297353CC}">
              <c16:uniqueId val="{00000008-4B30-4B95-930A-394A8FEA48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3763</c:v>
                </c:pt>
                <c:pt idx="5">
                  <c:v>3660</c:v>
                </c:pt>
                <c:pt idx="8">
                  <c:v>3575</c:v>
                </c:pt>
                <c:pt idx="11">
                  <c:v>3428</c:v>
                </c:pt>
                <c:pt idx="14">
                  <c:v>3311</c:v>
                </c:pt>
              </c:numCache>
            </c:numRef>
          </c:val>
          <c:extLst>
            <c:ext xmlns:c16="http://schemas.microsoft.com/office/drawing/2014/chart" uri="{C3380CC4-5D6E-409C-BE32-E72D297353CC}">
              <c16:uniqueId val="{00000000-31CB-4630-959C-1C7887B6C6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c:v>
                </c:pt>
                <c:pt idx="5">
                  <c:v>37</c:v>
                </c:pt>
                <c:pt idx="8">
                  <c:v>37</c:v>
                </c:pt>
                <c:pt idx="11">
                  <c:v>32</c:v>
                </c:pt>
                <c:pt idx="14">
                  <c:v>21</c:v>
                </c:pt>
              </c:numCache>
            </c:numRef>
          </c:val>
          <c:extLst>
            <c:ext xmlns:c16="http://schemas.microsoft.com/office/drawing/2014/chart" uri="{C3380CC4-5D6E-409C-BE32-E72D297353CC}">
              <c16:uniqueId val="{00000001-31CB-4630-959C-1C7887B6C6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4346</c:v>
                </c:pt>
                <c:pt idx="5">
                  <c:v>3760</c:v>
                </c:pt>
                <c:pt idx="8">
                  <c:v>4566</c:v>
                </c:pt>
                <c:pt idx="11">
                  <c:v>4913</c:v>
                </c:pt>
                <c:pt idx="14">
                  <c:v>5151</c:v>
                </c:pt>
              </c:numCache>
            </c:numRef>
          </c:val>
          <c:extLst>
            <c:ext xmlns:c16="http://schemas.microsoft.com/office/drawing/2014/chart" uri="{C3380CC4-5D6E-409C-BE32-E72D297353CC}">
              <c16:uniqueId val="{00000002-31CB-4630-959C-1C7887B6C6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CB-4630-959C-1C7887B6C6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CB-4630-959C-1C7887B6C6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CB-4630-959C-1C7887B6C6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242</c:v>
                </c:pt>
                <c:pt idx="3">
                  <c:v>280</c:v>
                </c:pt>
                <c:pt idx="6">
                  <c:v>212</c:v>
                </c:pt>
                <c:pt idx="9">
                  <c:v>238</c:v>
                </c:pt>
                <c:pt idx="12">
                  <c:v>271</c:v>
                </c:pt>
              </c:numCache>
            </c:numRef>
          </c:val>
          <c:extLst>
            <c:ext xmlns:c16="http://schemas.microsoft.com/office/drawing/2014/chart" uri="{C3380CC4-5D6E-409C-BE32-E72D297353CC}">
              <c16:uniqueId val="{00000006-31CB-4630-959C-1C7887B6C6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167</c:v>
                </c:pt>
                <c:pt idx="3">
                  <c:v>152</c:v>
                </c:pt>
                <c:pt idx="6">
                  <c:v>119</c:v>
                </c:pt>
                <c:pt idx="9">
                  <c:v>85</c:v>
                </c:pt>
                <c:pt idx="12">
                  <c:v>65</c:v>
                </c:pt>
              </c:numCache>
            </c:numRef>
          </c:val>
          <c:extLst>
            <c:ext xmlns:c16="http://schemas.microsoft.com/office/drawing/2014/chart" uri="{C3380CC4-5D6E-409C-BE32-E72D297353CC}">
              <c16:uniqueId val="{00000007-31CB-4630-959C-1C7887B6C6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796</c:v>
                </c:pt>
                <c:pt idx="3">
                  <c:v>833</c:v>
                </c:pt>
                <c:pt idx="6">
                  <c:v>894</c:v>
                </c:pt>
                <c:pt idx="9">
                  <c:v>948</c:v>
                </c:pt>
                <c:pt idx="12">
                  <c:v>1069</c:v>
                </c:pt>
              </c:numCache>
            </c:numRef>
          </c:val>
          <c:extLst>
            <c:ext xmlns:c16="http://schemas.microsoft.com/office/drawing/2014/chart" uri="{C3380CC4-5D6E-409C-BE32-E72D297353CC}">
              <c16:uniqueId val="{00000008-31CB-4630-959C-1C7887B6C6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CB-4630-959C-1C7887B6C6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5324</c:v>
                </c:pt>
                <c:pt idx="3">
                  <c:v>5284</c:v>
                </c:pt>
                <c:pt idx="6">
                  <c:v>5078</c:v>
                </c:pt>
                <c:pt idx="9">
                  <c:v>4807</c:v>
                </c:pt>
                <c:pt idx="12">
                  <c:v>4430</c:v>
                </c:pt>
              </c:numCache>
            </c:numRef>
          </c:val>
          <c:extLst>
            <c:ext xmlns:c16="http://schemas.microsoft.com/office/drawing/2014/chart" uri="{C3380CC4-5D6E-409C-BE32-E72D297353CC}">
              <c16:uniqueId val="{0000000A-31CB-4630-959C-1C7887B6C6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CB-4630-959C-1C7887B6C6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1109</c:v>
                </c:pt>
                <c:pt idx="1">
                  <c:v>1254</c:v>
                </c:pt>
                <c:pt idx="2">
                  <c:v>1254</c:v>
                </c:pt>
              </c:numCache>
            </c:numRef>
          </c:val>
          <c:extLst>
            <c:ext xmlns:c16="http://schemas.microsoft.com/office/drawing/2014/chart" uri="{C3380CC4-5D6E-409C-BE32-E72D297353CC}">
              <c16:uniqueId val="{00000000-6C88-42DB-81EA-B4DCAA00E0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484</c:v>
                </c:pt>
                <c:pt idx="1">
                  <c:v>484</c:v>
                </c:pt>
                <c:pt idx="2">
                  <c:v>458</c:v>
                </c:pt>
              </c:numCache>
            </c:numRef>
          </c:val>
          <c:extLst>
            <c:ext xmlns:c16="http://schemas.microsoft.com/office/drawing/2014/chart" uri="{C3380CC4-5D6E-409C-BE32-E72D297353CC}">
              <c16:uniqueId val="{00000001-6C88-42DB-81EA-B4DCAA00E0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3967</c:v>
                </c:pt>
                <c:pt idx="1">
                  <c:v>4915</c:v>
                </c:pt>
                <c:pt idx="2">
                  <c:v>6378</c:v>
                </c:pt>
              </c:numCache>
            </c:numRef>
          </c:val>
          <c:extLst>
            <c:ext xmlns:c16="http://schemas.microsoft.com/office/drawing/2014/chart" uri="{C3380CC4-5D6E-409C-BE32-E72D297353CC}">
              <c16:uniqueId val="{00000002-6C88-42DB-81EA-B4DCAA00E0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
10,055
50.81
15,017,160
14,354,084
243,180
3,809,639
4,430,319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前年度に引き続き、固定資産税等の村税が増加し、全国平均を上回る</a:t>
          </a:r>
          <a:r>
            <a:rPr kumimoji="1" lang="en-US" altLang="ja-JP" sz="1100">
              <a:solidFill>
                <a:schemeClr val="dk1"/>
              </a:solidFill>
              <a:effectLst/>
              <a:latin typeface="+mn-lt"/>
              <a:ea typeface="+mn-ea"/>
              <a:cs typeface="+mn-cs"/>
            </a:rPr>
            <a:t>0.61</a:t>
          </a:r>
          <a:r>
            <a:rPr kumimoji="1" lang="ja-JP" altLang="ja-JP" sz="1100">
              <a:solidFill>
                <a:schemeClr val="dk1"/>
              </a:solidFill>
              <a:effectLst/>
              <a:latin typeface="+mn-lt"/>
              <a:ea typeface="+mn-ea"/>
              <a:cs typeface="+mn-cs"/>
            </a:rPr>
            <a:t>となった。引き続き収納率向上の取り組みを行っていく。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127907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458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139398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162378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経常収支比率は類似団体内で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位となっている。公債費については村内中学校の統合事業等により、平成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年度、令和元年度と多額の地方債の新規発行を行っており、これらの償還が令和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年度より開始され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。このため高利率の地方債については、繰上返済や借換えの検討を行い、経常経費の抑制に努める。</a:t>
          </a:r>
          <a:endParaRPr lang="ja-JP" altLang="ja-JP">
            <a:effectLst/>
          </a:endParaRPr>
        </a:p>
        <a:p>
          <a:r>
            <a:rPr kumimoji="1" lang="ja-JP" altLang="ja-JP" sz="1100">
              <a:solidFill>
                <a:schemeClr val="dk1"/>
              </a:solidFill>
              <a:effectLst/>
              <a:latin typeface="+mn-lt"/>
              <a:ea typeface="+mn-ea"/>
              <a:cs typeface="+mn-cs"/>
            </a:rPr>
            <a:t>また、沖縄振興一括交付金に関連する事業や、公共施設の維持管理に関連する経費として物件費が高い傾向にあるため、委託料の適正化等、経常経費の抑制を検討する。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3556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6066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69088</xdr:rowOff>
    </xdr:from>
    <xdr:to>
      <xdr:col>19</xdr:col>
      <xdr:colOff>133350</xdr:colOff>
      <xdr:row>60</xdr:row>
      <xdr:rowOff>73660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01318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69088</xdr:rowOff>
    </xdr:from>
    <xdr:to>
      <xdr:col>15</xdr:col>
      <xdr:colOff>82550</xdr:colOff>
      <xdr:row>61</xdr:row>
      <xdr:rowOff>13208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013188"/>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165354</xdr:rowOff>
    </xdr:from>
    <xdr:to>
      <xdr:col>11</xdr:col>
      <xdr:colOff>31750</xdr:colOff>
      <xdr:row>61</xdr:row>
      <xdr:rowOff>13208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523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124206</xdr:rowOff>
    </xdr:from>
    <xdr:to>
      <xdr:col>23</xdr:col>
      <xdr:colOff>184150</xdr:colOff>
      <xdr:row>61</xdr:row>
      <xdr:rowOff>54356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140733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18288</xdr:rowOff>
    </xdr:from>
    <xdr:to>
      <xdr:col>15</xdr:col>
      <xdr:colOff>133350</xdr:colOff>
      <xdr:row>58</xdr:row>
      <xdr:rowOff>119888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130065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73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133858</xdr:rowOff>
    </xdr:from>
    <xdr:to>
      <xdr:col>11</xdr:col>
      <xdr:colOff>82550</xdr:colOff>
      <xdr:row>61</xdr:row>
      <xdr:rowOff>64008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前年度に比して</a:t>
          </a:r>
          <a:r>
            <a:rPr kumimoji="1" lang="en-US" altLang="ja-JP" sz="1100">
              <a:solidFill>
                <a:schemeClr val="dk1"/>
              </a:solidFill>
              <a:effectLst/>
              <a:latin typeface="+mn-lt"/>
              <a:ea typeface="+mn-ea"/>
              <a:cs typeface="+mn-cs"/>
            </a:rPr>
            <a:t>58,823</a:t>
          </a:r>
          <a:r>
            <a:rPr kumimoji="1" lang="ja-JP" altLang="ja-JP" sz="1100">
              <a:solidFill>
                <a:schemeClr val="dk1"/>
              </a:solidFill>
              <a:effectLst/>
              <a:latin typeface="+mn-lt"/>
              <a:ea typeface="+mn-ea"/>
              <a:cs typeface="+mn-cs"/>
            </a:rPr>
            <a:t>円増加し、類似団体内でも下位である。要因としては人件費よりも物件費の伸びによるところが大きく、特に「ふるさとづくり応援寄附金業務代行委託料」は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791</a:t>
          </a:r>
          <a:r>
            <a:rPr kumimoji="1" lang="ja-JP" altLang="en-US" sz="1100">
              <a:solidFill>
                <a:schemeClr val="dk1"/>
              </a:solidFill>
              <a:effectLst/>
              <a:latin typeface="+mn-lt"/>
              <a:ea typeface="+mn-ea"/>
              <a:cs typeface="+mn-cs"/>
            </a:rPr>
            <a:t>百万円であったが、令和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1,173</a:t>
          </a:r>
          <a:r>
            <a:rPr kumimoji="1" lang="ja-JP" altLang="en-US" sz="1100">
              <a:solidFill>
                <a:schemeClr val="dk1"/>
              </a:solidFill>
              <a:effectLst/>
              <a:latin typeface="+mn-lt"/>
              <a:ea typeface="+mn-ea"/>
              <a:cs typeface="+mn-cs"/>
            </a:rPr>
            <a:t>百万円に増加した</a:t>
          </a:r>
          <a:r>
            <a:rPr kumimoji="1" lang="ja-JP" altLang="ja-JP" sz="1100">
              <a:solidFill>
                <a:schemeClr val="dk1"/>
              </a:solidFill>
              <a:effectLst/>
              <a:latin typeface="+mn-lt"/>
              <a:ea typeface="+mn-ea"/>
              <a:cs typeface="+mn-cs"/>
            </a:rPr>
            <a:t>。今後も、委託費用の適正化や、個別計画に従った公共施設のマネジメントを行い、経常経費の抑制に努める。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50502</xdr:rowOff>
    </xdr:from>
    <xdr:to>
      <xdr:col>23</xdr:col>
      <xdr:colOff>133350</xdr:colOff>
      <xdr:row>86</xdr:row>
      <xdr:rowOff>81824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623752"/>
          <a:ext cx="838200" cy="2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69503</xdr:rowOff>
    </xdr:from>
    <xdr:to>
      <xdr:col>19</xdr:col>
      <xdr:colOff>133350</xdr:colOff>
      <xdr:row>85</xdr:row>
      <xdr:rowOff>50502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71303"/>
          <a:ext cx="889000" cy="15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9764</xdr:rowOff>
    </xdr:from>
    <xdr:to>
      <xdr:col>15</xdr:col>
      <xdr:colOff>82550</xdr:colOff>
      <xdr:row>84</xdr:row>
      <xdr:rowOff>69503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411564"/>
          <a:ext cx="889000" cy="5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127315</xdr:rowOff>
    </xdr:from>
    <xdr:to>
      <xdr:col>11</xdr:col>
      <xdr:colOff>31750</xdr:colOff>
      <xdr:row>84</xdr:row>
      <xdr:rowOff>9764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57665"/>
          <a:ext cx="8890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31024</xdr:rowOff>
    </xdr:from>
    <xdr:to>
      <xdr:col>23</xdr:col>
      <xdr:colOff>184150</xdr:colOff>
      <xdr:row>86</xdr:row>
      <xdr:rowOff>132624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7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3101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74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171152</xdr:rowOff>
    </xdr:from>
    <xdr:to>
      <xdr:col>19</xdr:col>
      <xdr:colOff>184150</xdr:colOff>
      <xdr:row>85</xdr:row>
      <xdr:rowOff>101302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5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86079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65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18703</xdr:rowOff>
    </xdr:from>
    <xdr:to>
      <xdr:col>15</xdr:col>
      <xdr:colOff>133350</xdr:colOff>
      <xdr:row>84</xdr:row>
      <xdr:rowOff>120303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105080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0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130414</xdr:rowOff>
    </xdr:from>
    <xdr:to>
      <xdr:col>11</xdr:col>
      <xdr:colOff>82550</xdr:colOff>
      <xdr:row>84</xdr:row>
      <xdr:rowOff>60564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45341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76515</xdr:rowOff>
    </xdr:from>
    <xdr:to>
      <xdr:col>7</xdr:col>
      <xdr:colOff>31750</xdr:colOff>
      <xdr:row>84</xdr:row>
      <xdr:rowOff>6665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162892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9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前年度から変わらず</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であり、類似団体平均と同程度になっている。</a:t>
          </a:r>
          <a:endParaRPr lang="ja-JP" altLang="ja-JP">
            <a:effectLst/>
          </a:endParaRPr>
        </a:p>
        <a:p>
          <a:r>
            <a:rPr kumimoji="1" lang="ja-JP" altLang="ja-JP" sz="1100">
              <a:solidFill>
                <a:schemeClr val="dk1"/>
              </a:solidFill>
              <a:effectLst/>
              <a:latin typeface="+mn-lt"/>
              <a:ea typeface="+mn-ea"/>
              <a:cs typeface="+mn-cs"/>
            </a:rPr>
            <a:t>今後も類似団体等の動向に注視しながら、給与の適正化に努める。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45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21166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21166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行財政集中プラン（平成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年度）により退職者不補充等を実施を行っているが、類似団体平均・沖縄県平均・全国平均を上回っている状況である。</a:t>
          </a:r>
          <a:endParaRPr lang="ja-JP" altLang="ja-JP" sz="1400">
            <a:effectLst/>
          </a:endParaRPr>
        </a:p>
        <a:p>
          <a:r>
            <a:rPr kumimoji="1" lang="ja-JP" altLang="ja-JP" sz="1100">
              <a:solidFill>
                <a:schemeClr val="dk1"/>
              </a:solidFill>
              <a:effectLst/>
              <a:latin typeface="+mn-lt"/>
              <a:ea typeface="+mn-ea"/>
              <a:cs typeface="+mn-cs"/>
            </a:rPr>
            <a:t>観光立村である本村の特性として、観光産業や</a:t>
          </a:r>
          <a:r>
            <a:rPr kumimoji="1" lang="en-US" altLang="ja-JP" sz="1100">
              <a:solidFill>
                <a:schemeClr val="dk1"/>
              </a:solidFill>
              <a:effectLst/>
              <a:latin typeface="+mn-lt"/>
              <a:ea typeface="+mn-ea"/>
              <a:cs typeface="+mn-cs"/>
            </a:rPr>
            <a:t>OIST</a:t>
          </a:r>
          <a:r>
            <a:rPr kumimoji="1" lang="ja-JP" altLang="ja-JP" sz="1100">
              <a:solidFill>
                <a:schemeClr val="dk1"/>
              </a:solidFill>
              <a:effectLst/>
              <a:latin typeface="+mn-lt"/>
              <a:ea typeface="+mn-ea"/>
              <a:cs typeface="+mn-cs"/>
            </a:rPr>
            <a:t>関連による流入人口の増など、多様化する村民ニーズにより、職員数の抑制が厳しい状況にはあるが、業務の体制、効率化等を検討し住民サービスを低下させることがないよう、今後も適正な定員数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133858</xdr:rowOff>
    </xdr:from>
    <xdr:to>
      <xdr:col>81</xdr:col>
      <xdr:colOff>44450</xdr:colOff>
      <xdr:row>61</xdr:row>
      <xdr:rowOff>152679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92308"/>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133858</xdr:rowOff>
    </xdr:from>
    <xdr:to>
      <xdr:col>77</xdr:col>
      <xdr:colOff>44450</xdr:colOff>
      <xdr:row>61</xdr:row>
      <xdr:rowOff>135306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9230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135306</xdr:rowOff>
    </xdr:from>
    <xdr:to>
      <xdr:col>72</xdr:col>
      <xdr:colOff>203200</xdr:colOff>
      <xdr:row>61</xdr:row>
      <xdr:rowOff>136754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9375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136754</xdr:rowOff>
    </xdr:from>
    <xdr:to>
      <xdr:col>68</xdr:col>
      <xdr:colOff>152400</xdr:colOff>
      <xdr:row>61</xdr:row>
      <xdr:rowOff>140615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9520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101879</xdr:rowOff>
    </xdr:from>
    <xdr:to>
      <xdr:col>81</xdr:col>
      <xdr:colOff>95250</xdr:colOff>
      <xdr:row>62</xdr:row>
      <xdr:rowOff>32029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73956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3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83058</xdr:rowOff>
    </xdr:from>
    <xdr:to>
      <xdr:col>77</xdr:col>
      <xdr:colOff>95250</xdr:colOff>
      <xdr:row>62</xdr:row>
      <xdr:rowOff>13208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169435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84506</xdr:rowOff>
    </xdr:from>
    <xdr:to>
      <xdr:col>73</xdr:col>
      <xdr:colOff>44450</xdr:colOff>
      <xdr:row>62</xdr:row>
      <xdr:rowOff>14656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170883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2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85954</xdr:rowOff>
    </xdr:from>
    <xdr:to>
      <xdr:col>68</xdr:col>
      <xdr:colOff>203200</xdr:colOff>
      <xdr:row>62</xdr:row>
      <xdr:rowOff>16104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3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89815</xdr:rowOff>
    </xdr:from>
    <xdr:to>
      <xdr:col>64</xdr:col>
      <xdr:colOff>152400</xdr:colOff>
      <xdr:row>62</xdr:row>
      <xdr:rowOff>19965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3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横ばいで推移している。ただし、近年は大型ハード事業に関連する多額の起債が続いており、今後は公債費の増加が見込まれる。起債の抑制に取り組み、引き続き安定した公債費負担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37846</xdr:rowOff>
    </xdr:from>
    <xdr:to>
      <xdr:col>81</xdr:col>
      <xdr:colOff>44450</xdr:colOff>
      <xdr:row>39</xdr:row>
      <xdr:rowOff>76454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7243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37846</xdr:rowOff>
    </xdr:from>
    <xdr:to>
      <xdr:col>77</xdr:col>
      <xdr:colOff>44450</xdr:colOff>
      <xdr:row>39</xdr:row>
      <xdr:rowOff>37846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724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37846</xdr:rowOff>
    </xdr:from>
    <xdr:to>
      <xdr:col>72</xdr:col>
      <xdr:colOff>203200</xdr:colOff>
      <xdr:row>39</xdr:row>
      <xdr:rowOff>37846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724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37846</xdr:rowOff>
    </xdr:from>
    <xdr:to>
      <xdr:col>68</xdr:col>
      <xdr:colOff>152400</xdr:colOff>
      <xdr:row>39</xdr:row>
      <xdr:rowOff>86106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724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158496</xdr:rowOff>
    </xdr:from>
    <xdr:to>
      <xdr:col>77</xdr:col>
      <xdr:colOff>95250</xdr:colOff>
      <xdr:row>39</xdr:row>
      <xdr:rowOff>88646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98823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158496</xdr:rowOff>
    </xdr:from>
    <xdr:to>
      <xdr:col>73</xdr:col>
      <xdr:colOff>44450</xdr:colOff>
      <xdr:row>39</xdr:row>
      <xdr:rowOff>88646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98823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158496</xdr:rowOff>
    </xdr:from>
    <xdr:to>
      <xdr:col>68</xdr:col>
      <xdr:colOff>203200</xdr:colOff>
      <xdr:row>39</xdr:row>
      <xdr:rowOff>88646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98823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充当可能財源等が将来負担額を上回る状況が続き、将来負担比率は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となっている。今後も計画的な地方債借入・償還の実施、基金の積み立てによる充当可能財源等の増加を図り、財政の健全化に努める。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
10,055
50.81
15,017,160
14,354,084
243,180
3,809,639
4,430,319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ポイント増加したものの、</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平均及び沖縄県平均よりも</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低い水準にある。今後も増加傾向となることが見込まれるが、類似団体平均の維持に努める。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152146</xdr:rowOff>
    </xdr:from>
    <xdr:to>
      <xdr:col>24</xdr:col>
      <xdr:colOff>25400</xdr:colOff>
      <xdr:row>34</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0999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120142</xdr:rowOff>
    </xdr:from>
    <xdr:to>
      <xdr:col>19</xdr:col>
      <xdr:colOff>187325</xdr:colOff>
      <xdr:row>33</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779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120142</xdr:rowOff>
    </xdr:from>
    <xdr:to>
      <xdr:col>15</xdr:col>
      <xdr:colOff>98425</xdr:colOff>
      <xdr:row>34</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779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85852</xdr:rowOff>
    </xdr:from>
    <xdr:to>
      <xdr:col>11</xdr:col>
      <xdr:colOff>9525</xdr:colOff>
      <xdr:row>34</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15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101346</xdr:rowOff>
    </xdr:from>
    <xdr:to>
      <xdr:col>20</xdr:col>
      <xdr:colOff>38100</xdr:colOff>
      <xdr:row>34</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41673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69342</xdr:rowOff>
    </xdr:from>
    <xdr:to>
      <xdr:col>15</xdr:col>
      <xdr:colOff>149225</xdr:colOff>
      <xdr:row>33</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57912</xdr:rowOff>
    </xdr:from>
    <xdr:to>
      <xdr:col>11</xdr:col>
      <xdr:colOff>60325</xdr:colOff>
      <xdr:row>34</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前年度と比べて</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の減少となったが、類似団体平均との乖離幅は依然として大きい状況である。本村は公共施設が多く、それに伴う指定管理などの委託業務も多いため、委託料の占める割合が高い状態となっている。特に「ふるさとづくり応援寄附金業務代行委託料」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791</a:t>
          </a:r>
          <a:r>
            <a:rPr kumimoji="1" lang="ja-JP" altLang="en-US" sz="1100">
              <a:solidFill>
                <a:schemeClr val="dk1"/>
              </a:solidFill>
              <a:effectLst/>
              <a:latin typeface="+mn-lt"/>
              <a:ea typeface="+mn-ea"/>
              <a:cs typeface="+mn-cs"/>
            </a:rPr>
            <a:t>百万円であったが、令和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1,173</a:t>
          </a:r>
          <a:r>
            <a:rPr kumimoji="1" lang="ja-JP" altLang="en-US" sz="1100">
              <a:solidFill>
                <a:schemeClr val="dk1"/>
              </a:solidFill>
              <a:effectLst/>
              <a:latin typeface="+mn-lt"/>
              <a:ea typeface="+mn-ea"/>
              <a:cs typeface="+mn-cs"/>
            </a:rPr>
            <a:t>百万円に増加した。今後は、個別施設計画に基づく公共施設の適正化等に取り組み、経費の削減に努める。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92710</xdr:rowOff>
    </xdr:from>
    <xdr:to>
      <xdr:col>82</xdr:col>
      <xdr:colOff>107950</xdr:colOff>
      <xdr:row>19</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50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19</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988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9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41910</xdr:rowOff>
    </xdr:from>
    <xdr:to>
      <xdr:col>82</xdr:col>
      <xdr:colOff>158750</xdr:colOff>
      <xdr:row>19</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13987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となり、全国平均及び沖縄県平均よりも低い水準にある。</a:t>
          </a:r>
          <a:r>
            <a:rPr kumimoji="1" lang="ja-JP" altLang="en-US" sz="1100">
              <a:solidFill>
                <a:schemeClr val="dk1"/>
              </a:solidFill>
              <a:effectLst/>
              <a:latin typeface="+mn-lt"/>
              <a:ea typeface="+mn-ea"/>
              <a:cs typeface="+mn-cs"/>
            </a:rPr>
            <a:t>本村では今後、子育て支援などの拡充を検討しており、その影響で費用の増加が想定されるため、引き続き公立保育所の民営化などを検討し、コスト削減に努める。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90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247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121557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となったが、類似団体平均を下回っている状態が続いている。</a:t>
          </a:r>
          <a:endParaRPr lang="ja-JP" altLang="ja-JP" sz="1400">
            <a:effectLst/>
          </a:endParaRPr>
        </a:p>
        <a:p>
          <a:r>
            <a:rPr kumimoji="1" lang="ja-JP" altLang="ja-JP" sz="1100">
              <a:solidFill>
                <a:schemeClr val="dk1"/>
              </a:solidFill>
              <a:effectLst/>
              <a:latin typeface="+mn-lt"/>
              <a:ea typeface="+mn-ea"/>
              <a:cs typeface="+mn-cs"/>
            </a:rPr>
            <a:t>今後も公共施設の適正化等に取り組み、コストの削減に努める。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66040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29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73660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98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73660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引き続き、団体等への補助金についてもチェック機能を強化し、コスト削減に努める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76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類似団体平均及び沖縄県平均よりも低い水準にあるが、前年度に比べ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ポイント増加した。大型ハード事業に関連して平成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年度、令和元年度にかけて行った起債償還が令和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年度以降に開始されたことが要因であると考えられる。新規発行の抑制や減債基金・公共施設整備基金の活用に取り組むことで公債費の抑制に努める。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74422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28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42418</xdr:rowOff>
    </xdr:from>
    <xdr:to>
      <xdr:col>19</xdr:col>
      <xdr:colOff>187325</xdr:colOff>
      <xdr:row>75</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011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42418</xdr:rowOff>
    </xdr:from>
    <xdr:to>
      <xdr:col>15</xdr:col>
      <xdr:colOff>98425</xdr:colOff>
      <xdr:row>75</xdr:row>
      <xdr:rowOff>106426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011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65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23622</xdr:rowOff>
    </xdr:from>
    <xdr:to>
      <xdr:col>24</xdr:col>
      <xdr:colOff>76200</xdr:colOff>
      <xdr:row>75</xdr:row>
      <xdr:rowOff>125222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40149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163068</xdr:rowOff>
    </xdr:from>
    <xdr:to>
      <xdr:col>15</xdr:col>
      <xdr:colOff>149225</xdr:colOff>
      <xdr:row>75</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103395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55626</xdr:rowOff>
    </xdr:from>
    <xdr:to>
      <xdr:col>11</xdr:col>
      <xdr:colOff>60325</xdr:colOff>
      <xdr:row>75</xdr:row>
      <xdr:rowOff>157226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167403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となったが、</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平均、沖縄県平均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下回っている。今後も経常経費を抑制し、適正な財政運営に努める。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77</xdr:row>
      <xdr:rowOff>88900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14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77</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6289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77</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6289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54627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72093</xdr:rowOff>
    </xdr:from>
    <xdr:to>
      <xdr:col>29</xdr:col>
      <xdr:colOff>127000</xdr:colOff>
      <xdr:row>16</xdr:row>
      <xdr:rowOff>86477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62918"/>
          <a:ext cx="647700" cy="14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56870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47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86477</xdr:rowOff>
    </xdr:from>
    <xdr:to>
      <xdr:col>26</xdr:col>
      <xdr:colOff>50800</xdr:colOff>
      <xdr:row>16</xdr:row>
      <xdr:rowOff>96896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7302"/>
          <a:ext cx="698500" cy="10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96896</xdr:rowOff>
    </xdr:from>
    <xdr:to>
      <xdr:col>22</xdr:col>
      <xdr:colOff>114300</xdr:colOff>
      <xdr:row>16</xdr:row>
      <xdr:rowOff>116327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87721"/>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112405</xdr:rowOff>
    </xdr:from>
    <xdr:to>
      <xdr:col>18</xdr:col>
      <xdr:colOff>177800</xdr:colOff>
      <xdr:row>16</xdr:row>
      <xdr:rowOff>116327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903230"/>
          <a:ext cx="698500" cy="3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25452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21293</xdr:rowOff>
    </xdr:from>
    <xdr:to>
      <xdr:col>29</xdr:col>
      <xdr:colOff>177800</xdr:colOff>
      <xdr:row>16</xdr:row>
      <xdr:rowOff>122893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1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37820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5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35677</xdr:rowOff>
    </xdr:from>
    <xdr:to>
      <xdr:col>26</xdr:col>
      <xdr:colOff>101600</xdr:colOff>
      <xdr:row>16</xdr:row>
      <xdr:rowOff>137277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2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147454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95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46096</xdr:rowOff>
    </xdr:from>
    <xdr:to>
      <xdr:col>22</xdr:col>
      <xdr:colOff>165100</xdr:colOff>
      <xdr:row>16</xdr:row>
      <xdr:rowOff>147696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3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157873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0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65527</xdr:rowOff>
    </xdr:from>
    <xdr:to>
      <xdr:col>19</xdr:col>
      <xdr:colOff>38100</xdr:colOff>
      <xdr:row>16</xdr:row>
      <xdr:rowOff>167127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5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5854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2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61605</xdr:rowOff>
    </xdr:from>
    <xdr:to>
      <xdr:col>15</xdr:col>
      <xdr:colOff>101600</xdr:colOff>
      <xdr:row>16</xdr:row>
      <xdr:rowOff>163205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5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1932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2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86949</xdr:rowOff>
    </xdr:from>
    <xdr:to>
      <xdr:col>29</xdr:col>
      <xdr:colOff>127000</xdr:colOff>
      <xdr:row>37</xdr:row>
      <xdr:rowOff>10848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40199"/>
          <a:ext cx="647700" cy="9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10848</xdr:rowOff>
    </xdr:from>
    <xdr:to>
      <xdr:col>26</xdr:col>
      <xdr:colOff>50800</xdr:colOff>
      <xdr:row>37</xdr:row>
      <xdr:rowOff>28404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35548"/>
          <a:ext cx="698500" cy="1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28404</xdr:rowOff>
    </xdr:from>
    <xdr:to>
      <xdr:col>22</xdr:col>
      <xdr:colOff>114300</xdr:colOff>
      <xdr:row>37</xdr:row>
      <xdr:rowOff>30371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53104"/>
          <a:ext cx="698500" cy="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30371</xdr:rowOff>
    </xdr:from>
    <xdr:to>
      <xdr:col>18</xdr:col>
      <xdr:colOff>177800</xdr:colOff>
      <xdr:row>37</xdr:row>
      <xdr:rowOff>32565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155071"/>
          <a:ext cx="698500" cy="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36149</xdr:rowOff>
    </xdr:from>
    <xdr:to>
      <xdr:col>29</xdr:col>
      <xdr:colOff>177800</xdr:colOff>
      <xdr:row>36</xdr:row>
      <xdr:rowOff>137749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8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8226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6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131498</xdr:rowOff>
    </xdr:from>
    <xdr:to>
      <xdr:col>26</xdr:col>
      <xdr:colOff>101600</xdr:colOff>
      <xdr:row>37</xdr:row>
      <xdr:rowOff>61648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8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46425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7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149054</xdr:rowOff>
    </xdr:from>
    <xdr:to>
      <xdr:col>22</xdr:col>
      <xdr:colOff>165100</xdr:colOff>
      <xdr:row>37</xdr:row>
      <xdr:rowOff>79204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02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63981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8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151021</xdr:rowOff>
    </xdr:from>
    <xdr:to>
      <xdr:col>19</xdr:col>
      <xdr:colOff>38100</xdr:colOff>
      <xdr:row>37</xdr:row>
      <xdr:rowOff>81171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0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65948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9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153215</xdr:rowOff>
    </xdr:from>
    <xdr:to>
      <xdr:col>15</xdr:col>
      <xdr:colOff>101600</xdr:colOff>
      <xdr:row>37</xdr:row>
      <xdr:rowOff>83365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0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68142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9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
10,055
50.81
15,017,160
14,354,084
243,180
3,809,639
4,430,319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61295</xdr:rowOff>
    </xdr:from>
    <xdr:to>
      <xdr:col>24</xdr:col>
      <xdr:colOff>63500</xdr:colOff>
      <xdr:row>35</xdr:row>
      <xdr:rowOff>84265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62045"/>
          <a:ext cx="8382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84265</xdr:rowOff>
    </xdr:from>
    <xdr:to>
      <xdr:col>19</xdr:col>
      <xdr:colOff>177800</xdr:colOff>
      <xdr:row>35</xdr:row>
      <xdr:rowOff>100088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85015"/>
          <a:ext cx="8890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100088</xdr:rowOff>
    </xdr:from>
    <xdr:to>
      <xdr:col>15</xdr:col>
      <xdr:colOff>50800</xdr:colOff>
      <xdr:row>35</xdr:row>
      <xdr:rowOff>115578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00838"/>
          <a:ext cx="889000" cy="1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114655</xdr:rowOff>
    </xdr:from>
    <xdr:to>
      <xdr:col>10</xdr:col>
      <xdr:colOff>114300</xdr:colOff>
      <xdr:row>35</xdr:row>
      <xdr:rowOff>115578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15405"/>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102531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10495</xdr:rowOff>
    </xdr:from>
    <xdr:to>
      <xdr:col>24</xdr:col>
      <xdr:colOff>114300</xdr:colOff>
      <xdr:row>35</xdr:row>
      <xdr:rowOff>112095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33372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6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33465</xdr:rowOff>
    </xdr:from>
    <xdr:to>
      <xdr:col>20</xdr:col>
      <xdr:colOff>38100</xdr:colOff>
      <xdr:row>35</xdr:row>
      <xdr:rowOff>135065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151592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49288</xdr:rowOff>
    </xdr:from>
    <xdr:to>
      <xdr:col>15</xdr:col>
      <xdr:colOff>101600</xdr:colOff>
      <xdr:row>35</xdr:row>
      <xdr:rowOff>150888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167415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2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64778</xdr:rowOff>
    </xdr:from>
    <xdr:to>
      <xdr:col>10</xdr:col>
      <xdr:colOff>165100</xdr:colOff>
      <xdr:row>35</xdr:row>
      <xdr:rowOff>166378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11455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4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63855</xdr:rowOff>
    </xdr:from>
    <xdr:to>
      <xdr:col>6</xdr:col>
      <xdr:colOff>38100</xdr:colOff>
      <xdr:row>35</xdr:row>
      <xdr:rowOff>165455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10532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31686</xdr:rowOff>
    </xdr:from>
    <xdr:to>
      <xdr:col>24</xdr:col>
      <xdr:colOff>63500</xdr:colOff>
      <xdr:row>52</xdr:row>
      <xdr:rowOff>96682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8775636"/>
          <a:ext cx="838200" cy="2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96682</xdr:rowOff>
    </xdr:from>
    <xdr:to>
      <xdr:col>19</xdr:col>
      <xdr:colOff>177800</xdr:colOff>
      <xdr:row>53</xdr:row>
      <xdr:rowOff>118687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012082"/>
          <a:ext cx="889000" cy="19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118687</xdr:rowOff>
    </xdr:from>
    <xdr:to>
      <xdr:col>15</xdr:col>
      <xdr:colOff>50800</xdr:colOff>
      <xdr:row>54</xdr:row>
      <xdr:rowOff>11181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205537"/>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11181</xdr:rowOff>
    </xdr:from>
    <xdr:to>
      <xdr:col>10</xdr:col>
      <xdr:colOff>114300</xdr:colOff>
      <xdr:row>54</xdr:row>
      <xdr:rowOff>89715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269481"/>
          <a:ext cx="889000" cy="7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152336</xdr:rowOff>
    </xdr:from>
    <xdr:to>
      <xdr:col>24</xdr:col>
      <xdr:colOff>114300</xdr:colOff>
      <xdr:row>51</xdr:row>
      <xdr:rowOff>82486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872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105363</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867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45882</xdr:rowOff>
    </xdr:from>
    <xdr:to>
      <xdr:col>20</xdr:col>
      <xdr:colOff>38100</xdr:colOff>
      <xdr:row>52</xdr:row>
      <xdr:rowOff>147482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89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164009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873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67887</xdr:rowOff>
    </xdr:from>
    <xdr:to>
      <xdr:col>15</xdr:col>
      <xdr:colOff>101600</xdr:colOff>
      <xdr:row>53</xdr:row>
      <xdr:rowOff>169487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1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14564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892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131831</xdr:rowOff>
    </xdr:from>
    <xdr:to>
      <xdr:col>10</xdr:col>
      <xdr:colOff>165100</xdr:colOff>
      <xdr:row>54</xdr:row>
      <xdr:rowOff>61981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2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78508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899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38915</xdr:rowOff>
    </xdr:from>
    <xdr:to>
      <xdr:col>6</xdr:col>
      <xdr:colOff>38100</xdr:colOff>
      <xdr:row>54</xdr:row>
      <xdr:rowOff>140515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2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157042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07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143495</xdr:rowOff>
    </xdr:from>
    <xdr:to>
      <xdr:col>24</xdr:col>
      <xdr:colOff>63500</xdr:colOff>
      <xdr:row>77</xdr:row>
      <xdr:rowOff>72811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173695"/>
          <a:ext cx="838200" cy="10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89044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3119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58455</xdr:rowOff>
    </xdr:from>
    <xdr:to>
      <xdr:col>19</xdr:col>
      <xdr:colOff>177800</xdr:colOff>
      <xdr:row>77</xdr:row>
      <xdr:rowOff>72811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26010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50318</xdr:rowOff>
    </xdr:from>
    <xdr:to>
      <xdr:col>15</xdr:col>
      <xdr:colOff>50800</xdr:colOff>
      <xdr:row>77</xdr:row>
      <xdr:rowOff>58455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251968"/>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85567</xdr:rowOff>
    </xdr:from>
    <xdr:to>
      <xdr:col>10</xdr:col>
      <xdr:colOff>114300</xdr:colOff>
      <xdr:row>77</xdr:row>
      <xdr:rowOff>50318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115767"/>
          <a:ext cx="889000" cy="1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113002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33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92695</xdr:rowOff>
    </xdr:from>
    <xdr:to>
      <xdr:col>24</xdr:col>
      <xdr:colOff>114300</xdr:colOff>
      <xdr:row>77</xdr:row>
      <xdr:rowOff>22845</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115572</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297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22011</xdr:rowOff>
    </xdr:from>
    <xdr:to>
      <xdr:col>20</xdr:col>
      <xdr:colOff>38100</xdr:colOff>
      <xdr:row>77</xdr:row>
      <xdr:rowOff>123611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114738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1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7655</xdr:rowOff>
    </xdr:from>
    <xdr:to>
      <xdr:col>15</xdr:col>
      <xdr:colOff>101600</xdr:colOff>
      <xdr:row>77</xdr:row>
      <xdr:rowOff>109255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100382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0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170968</xdr:rowOff>
    </xdr:from>
    <xdr:to>
      <xdr:col>10</xdr:col>
      <xdr:colOff>165100</xdr:colOff>
      <xdr:row>77</xdr:row>
      <xdr:rowOff>101118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2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92245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2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34767</xdr:rowOff>
    </xdr:from>
    <xdr:to>
      <xdr:col>6</xdr:col>
      <xdr:colOff>38100</xdr:colOff>
      <xdr:row>76</xdr:row>
      <xdr:rowOff>136367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0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152895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284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45527</xdr:rowOff>
    </xdr:from>
    <xdr:to>
      <xdr:col>24</xdr:col>
      <xdr:colOff>63500</xdr:colOff>
      <xdr:row>96</xdr:row>
      <xdr:rowOff>74919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047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27164</xdr:rowOff>
    </xdr:from>
    <xdr:to>
      <xdr:col>19</xdr:col>
      <xdr:colOff>177800</xdr:colOff>
      <xdr:row>96</xdr:row>
      <xdr:rowOff>45527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314914"/>
          <a:ext cx="889000" cy="18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27164</xdr:rowOff>
    </xdr:from>
    <xdr:to>
      <xdr:col>15</xdr:col>
      <xdr:colOff>50800</xdr:colOff>
      <xdr:row>96</xdr:row>
      <xdr:rowOff>158902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14914"/>
          <a:ext cx="889000" cy="3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158902</xdr:rowOff>
    </xdr:from>
    <xdr:to>
      <xdr:col>10</xdr:col>
      <xdr:colOff>114300</xdr:colOff>
      <xdr:row>97</xdr:row>
      <xdr:rowOff>22058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18102"/>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24119</xdr:rowOff>
    </xdr:from>
    <xdr:to>
      <xdr:col>24</xdr:col>
      <xdr:colOff>114300</xdr:colOff>
      <xdr:row>96</xdr:row>
      <xdr:rowOff>125719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8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2546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166177</xdr:rowOff>
    </xdr:from>
    <xdr:to>
      <xdr:col>20</xdr:col>
      <xdr:colOff>38100</xdr:colOff>
      <xdr:row>96</xdr:row>
      <xdr:rowOff>96327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87454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147814</xdr:rowOff>
    </xdr:from>
    <xdr:to>
      <xdr:col>15</xdr:col>
      <xdr:colOff>101600</xdr:colOff>
      <xdr:row>95</xdr:row>
      <xdr:rowOff>77964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94491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0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108102</xdr:rowOff>
    </xdr:from>
    <xdr:to>
      <xdr:col>10</xdr:col>
      <xdr:colOff>165100</xdr:colOff>
      <xdr:row>97</xdr:row>
      <xdr:rowOff>38252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29379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142708</xdr:rowOff>
    </xdr:from>
    <xdr:to>
      <xdr:col>6</xdr:col>
      <xdr:colOff>38100</xdr:colOff>
      <xdr:row>97</xdr:row>
      <xdr:rowOff>72858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63985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69122</xdr:rowOff>
    </xdr:from>
    <xdr:to>
      <xdr:col>55</xdr:col>
      <xdr:colOff>0</xdr:colOff>
      <xdr:row>33</xdr:row>
      <xdr:rowOff>134470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726972"/>
          <a:ext cx="838200" cy="6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134470</xdr:rowOff>
    </xdr:from>
    <xdr:to>
      <xdr:col>50</xdr:col>
      <xdr:colOff>114300</xdr:colOff>
      <xdr:row>34</xdr:row>
      <xdr:rowOff>76085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792320"/>
          <a:ext cx="889000" cy="11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101441</xdr:rowOff>
    </xdr:from>
    <xdr:to>
      <xdr:col>45</xdr:col>
      <xdr:colOff>177800</xdr:colOff>
      <xdr:row>34</xdr:row>
      <xdr:rowOff>76085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416391"/>
          <a:ext cx="889000" cy="4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101441</xdr:rowOff>
    </xdr:from>
    <xdr:to>
      <xdr:col>41</xdr:col>
      <xdr:colOff>50800</xdr:colOff>
      <xdr:row>34</xdr:row>
      <xdr:rowOff>151578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416391"/>
          <a:ext cx="889000" cy="56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18322</xdr:rowOff>
    </xdr:from>
    <xdr:to>
      <xdr:col>55</xdr:col>
      <xdr:colOff>50800</xdr:colOff>
      <xdr:row>33</xdr:row>
      <xdr:rowOff>119922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6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41199</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52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83670</xdr:rowOff>
    </xdr:from>
    <xdr:to>
      <xdr:col>50</xdr:col>
      <xdr:colOff>165100</xdr:colOff>
      <xdr:row>34</xdr:row>
      <xdr:rowOff>13820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7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30347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51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25285</xdr:rowOff>
    </xdr:from>
    <xdr:to>
      <xdr:col>46</xdr:col>
      <xdr:colOff>38100</xdr:colOff>
      <xdr:row>34</xdr:row>
      <xdr:rowOff>126885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143412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62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50641</xdr:rowOff>
    </xdr:from>
    <xdr:to>
      <xdr:col>41</xdr:col>
      <xdr:colOff>101600</xdr:colOff>
      <xdr:row>31</xdr:row>
      <xdr:rowOff>152241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3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168768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14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100778</xdr:rowOff>
    </xdr:from>
    <xdr:to>
      <xdr:col>36</xdr:col>
      <xdr:colOff>165100</xdr:colOff>
      <xdr:row>35</xdr:row>
      <xdr:rowOff>30928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47455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70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31186</xdr:rowOff>
    </xdr:from>
    <xdr:to>
      <xdr:col>55</xdr:col>
      <xdr:colOff>0</xdr:colOff>
      <xdr:row>57</xdr:row>
      <xdr:rowOff>116935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03836"/>
          <a:ext cx="838200" cy="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48185</xdr:rowOff>
    </xdr:from>
    <xdr:to>
      <xdr:col>50</xdr:col>
      <xdr:colOff>114300</xdr:colOff>
      <xdr:row>57</xdr:row>
      <xdr:rowOff>116935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20835"/>
          <a:ext cx="889000" cy="6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83546</xdr:rowOff>
    </xdr:from>
    <xdr:to>
      <xdr:col>45</xdr:col>
      <xdr:colOff>177800</xdr:colOff>
      <xdr:row>57</xdr:row>
      <xdr:rowOff>48185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8998946"/>
          <a:ext cx="889000" cy="8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13571</xdr:rowOff>
    </xdr:from>
    <xdr:to>
      <xdr:col>41</xdr:col>
      <xdr:colOff>50800</xdr:colOff>
      <xdr:row>52</xdr:row>
      <xdr:rowOff>83546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8586071"/>
          <a:ext cx="889000" cy="41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151836</xdr:rowOff>
    </xdr:from>
    <xdr:to>
      <xdr:col>55</xdr:col>
      <xdr:colOff>50800</xdr:colOff>
      <xdr:row>57</xdr:row>
      <xdr:rowOff>81986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3263</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0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66135</xdr:rowOff>
    </xdr:from>
    <xdr:to>
      <xdr:col>50</xdr:col>
      <xdr:colOff>165100</xdr:colOff>
      <xdr:row>57</xdr:row>
      <xdr:rowOff>167735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12812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168835</xdr:rowOff>
    </xdr:from>
    <xdr:to>
      <xdr:col>46</xdr:col>
      <xdr:colOff>38100</xdr:colOff>
      <xdr:row>57</xdr:row>
      <xdr:rowOff>98985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115512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32746</xdr:rowOff>
    </xdr:from>
    <xdr:to>
      <xdr:col>41</xdr:col>
      <xdr:colOff>101600</xdr:colOff>
      <xdr:row>52</xdr:row>
      <xdr:rowOff>134346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89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150873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72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134221</xdr:rowOff>
    </xdr:from>
    <xdr:to>
      <xdr:col>36</xdr:col>
      <xdr:colOff>165100</xdr:colOff>
      <xdr:row>50</xdr:row>
      <xdr:rowOff>64371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853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80898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83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149941</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3180141"/>
          <a:ext cx="1270" cy="463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96618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95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149941</xdr:rowOff>
    </xdr:from>
    <xdr:to>
      <xdr:col>55</xdr:col>
      <xdr:colOff>88900</xdr:colOff>
      <xdr:row>76</xdr:row>
      <xdr:rowOff>149941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18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77736</xdr:rowOff>
    </xdr:from>
    <xdr:to>
      <xdr:col>55</xdr:col>
      <xdr:colOff>0</xdr:colOff>
      <xdr:row>78</xdr:row>
      <xdr:rowOff>159486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50836"/>
          <a:ext cx="8382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116777</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89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138350</xdr:rowOff>
    </xdr:from>
    <xdr:to>
      <xdr:col>55</xdr:col>
      <xdr:colOff>50800</xdr:colOff>
      <xdr:row>79</xdr:row>
      <xdr:rowOff>68500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51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144138</xdr:rowOff>
    </xdr:from>
    <xdr:to>
      <xdr:col>50</xdr:col>
      <xdr:colOff>114300</xdr:colOff>
      <xdr:row>78</xdr:row>
      <xdr:rowOff>159486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17238"/>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134414</xdr:rowOff>
    </xdr:from>
    <xdr:to>
      <xdr:col>50</xdr:col>
      <xdr:colOff>165100</xdr:colOff>
      <xdr:row>79</xdr:row>
      <xdr:rowOff>64564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50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55691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60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44159</xdr:rowOff>
    </xdr:from>
    <xdr:to>
      <xdr:col>45</xdr:col>
      <xdr:colOff>177800</xdr:colOff>
      <xdr:row>78</xdr:row>
      <xdr:rowOff>144138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902909"/>
          <a:ext cx="889000" cy="6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110542</xdr:rowOff>
    </xdr:from>
    <xdr:to>
      <xdr:col>46</xdr:col>
      <xdr:colOff>38100</xdr:colOff>
      <xdr:row>79</xdr:row>
      <xdr:rowOff>40692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8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31819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166681</xdr:rowOff>
    </xdr:from>
    <xdr:to>
      <xdr:col>41</xdr:col>
      <xdr:colOff>50800</xdr:colOff>
      <xdr:row>75</xdr:row>
      <xdr:rowOff>44159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168181"/>
          <a:ext cx="889000" cy="7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73002</xdr:rowOff>
    </xdr:from>
    <xdr:to>
      <xdr:col>41</xdr:col>
      <xdr:colOff>101600</xdr:colOff>
      <xdr:row>79</xdr:row>
      <xdr:rowOff>3152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96548</xdr:rowOff>
    </xdr:from>
    <xdr:to>
      <xdr:col>36</xdr:col>
      <xdr:colOff>165100</xdr:colOff>
      <xdr:row>79</xdr:row>
      <xdr:rowOff>26698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17825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5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26936</xdr:rowOff>
    </xdr:from>
    <xdr:to>
      <xdr:col>55</xdr:col>
      <xdr:colOff>50800</xdr:colOff>
      <xdr:row>78</xdr:row>
      <xdr:rowOff>128536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49813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5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108686</xdr:rowOff>
    </xdr:from>
    <xdr:to>
      <xdr:col>50</xdr:col>
      <xdr:colOff>165100</xdr:colOff>
      <xdr:row>79</xdr:row>
      <xdr:rowOff>38836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2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93338</xdr:rowOff>
    </xdr:from>
    <xdr:to>
      <xdr:col>46</xdr:col>
      <xdr:colOff>38100</xdr:colOff>
      <xdr:row>79</xdr:row>
      <xdr:rowOff>23488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40015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2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164809</xdr:rowOff>
    </xdr:from>
    <xdr:to>
      <xdr:col>41</xdr:col>
      <xdr:colOff>101600</xdr:colOff>
      <xdr:row>75</xdr:row>
      <xdr:rowOff>94959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8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111486</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62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115881</xdr:rowOff>
    </xdr:from>
    <xdr:to>
      <xdr:col>36</xdr:col>
      <xdr:colOff>165100</xdr:colOff>
      <xdr:row>71</xdr:row>
      <xdr:rowOff>46031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11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62558</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189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18940</xdr:rowOff>
    </xdr:from>
    <xdr:to>
      <xdr:col>55</xdr:col>
      <xdr:colOff>0</xdr:colOff>
      <xdr:row>97</xdr:row>
      <xdr:rowOff>21011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49590"/>
          <a:ext cx="8382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146869</xdr:rowOff>
    </xdr:from>
    <xdr:to>
      <xdr:col>50</xdr:col>
      <xdr:colOff>114300</xdr:colOff>
      <xdr:row>97</xdr:row>
      <xdr:rowOff>21011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06069"/>
          <a:ext cx="889000" cy="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78792</xdr:rowOff>
    </xdr:from>
    <xdr:to>
      <xdr:col>45</xdr:col>
      <xdr:colOff>177800</xdr:colOff>
      <xdr:row>96</xdr:row>
      <xdr:rowOff>146869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366542"/>
          <a:ext cx="889000" cy="23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78792</xdr:rowOff>
    </xdr:from>
    <xdr:to>
      <xdr:col>41</xdr:col>
      <xdr:colOff>50800</xdr:colOff>
      <xdr:row>97</xdr:row>
      <xdr:rowOff>137314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366542"/>
          <a:ext cx="889000" cy="4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139590</xdr:rowOff>
    </xdr:from>
    <xdr:to>
      <xdr:col>55</xdr:col>
      <xdr:colOff>50800</xdr:colOff>
      <xdr:row>97</xdr:row>
      <xdr:rowOff>69740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9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118017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141661</xdr:rowOff>
    </xdr:from>
    <xdr:to>
      <xdr:col>50</xdr:col>
      <xdr:colOff>165100</xdr:colOff>
      <xdr:row>97</xdr:row>
      <xdr:rowOff>71811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88338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96069</xdr:rowOff>
    </xdr:from>
    <xdr:to>
      <xdr:col>46</xdr:col>
      <xdr:colOff>38100</xdr:colOff>
      <xdr:row>97</xdr:row>
      <xdr:rowOff>26219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27992</xdr:rowOff>
    </xdr:from>
    <xdr:to>
      <xdr:col>41</xdr:col>
      <xdr:colOff>101600</xdr:colOff>
      <xdr:row>95</xdr:row>
      <xdr:rowOff>129592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3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146119</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09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86514</xdr:rowOff>
    </xdr:from>
    <xdr:to>
      <xdr:col>36</xdr:col>
      <xdr:colOff>165100</xdr:colOff>
      <xdr:row>98</xdr:row>
      <xdr:rowOff>16664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7791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64742</xdr:rowOff>
    </xdr:from>
    <xdr:to>
      <xdr:col>85</xdr:col>
      <xdr:colOff>127000</xdr:colOff>
      <xdr:row>38</xdr:row>
      <xdr:rowOff>90345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57984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26360</xdr:rowOff>
    </xdr:from>
    <xdr:to>
      <xdr:col>81</xdr:col>
      <xdr:colOff>50800</xdr:colOff>
      <xdr:row>38</xdr:row>
      <xdr:rowOff>90345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41460"/>
          <a:ext cx="889000" cy="6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26360</xdr:rowOff>
    </xdr:from>
    <xdr:to>
      <xdr:col>76</xdr:col>
      <xdr:colOff>114300</xdr:colOff>
      <xdr:row>38</xdr:row>
      <xdr:rowOff>104427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541460"/>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93294</xdr:rowOff>
    </xdr:from>
    <xdr:to>
      <xdr:col>71</xdr:col>
      <xdr:colOff>177800</xdr:colOff>
      <xdr:row>38</xdr:row>
      <xdr:rowOff>104427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08394"/>
          <a:ext cx="8890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13942</xdr:rowOff>
    </xdr:from>
    <xdr:to>
      <xdr:col>85</xdr:col>
      <xdr:colOff>177800</xdr:colOff>
      <xdr:row>38</xdr:row>
      <xdr:rowOff>115542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134101</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39545</xdr:rowOff>
    </xdr:from>
    <xdr:to>
      <xdr:col>81</xdr:col>
      <xdr:colOff>101600</xdr:colOff>
      <xdr:row>38</xdr:row>
      <xdr:rowOff>141145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132272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4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147010</xdr:rowOff>
    </xdr:from>
    <xdr:to>
      <xdr:col>76</xdr:col>
      <xdr:colOff>165100</xdr:colOff>
      <xdr:row>38</xdr:row>
      <xdr:rowOff>77160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68287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58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53627</xdr:rowOff>
    </xdr:from>
    <xdr:to>
      <xdr:col>72</xdr:col>
      <xdr:colOff>38100</xdr:colOff>
      <xdr:row>38</xdr:row>
      <xdr:rowOff>155227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146354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6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42494</xdr:rowOff>
    </xdr:from>
    <xdr:to>
      <xdr:col>67</xdr:col>
      <xdr:colOff>101600</xdr:colOff>
      <xdr:row>38</xdr:row>
      <xdr:rowOff>144094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135221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149101</xdr:rowOff>
    </xdr:from>
    <xdr:to>
      <xdr:col>85</xdr:col>
      <xdr:colOff>127000</xdr:colOff>
      <xdr:row>76</xdr:row>
      <xdr:rowOff>169532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79301"/>
          <a:ext cx="8382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163988</xdr:rowOff>
    </xdr:from>
    <xdr:to>
      <xdr:col>81</xdr:col>
      <xdr:colOff>50800</xdr:colOff>
      <xdr:row>76</xdr:row>
      <xdr:rowOff>169532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194188"/>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159742</xdr:rowOff>
    </xdr:from>
    <xdr:to>
      <xdr:col>76</xdr:col>
      <xdr:colOff>114300</xdr:colOff>
      <xdr:row>76</xdr:row>
      <xdr:rowOff>163988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18994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157959</xdr:rowOff>
    </xdr:from>
    <xdr:to>
      <xdr:col>71</xdr:col>
      <xdr:colOff>177800</xdr:colOff>
      <xdr:row>76</xdr:row>
      <xdr:rowOff>159742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18815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98301</xdr:rowOff>
    </xdr:from>
    <xdr:to>
      <xdr:col>85</xdr:col>
      <xdr:colOff>177800</xdr:colOff>
      <xdr:row>77</xdr:row>
      <xdr:rowOff>28451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76728</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0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118732</xdr:rowOff>
    </xdr:from>
    <xdr:to>
      <xdr:col>81</xdr:col>
      <xdr:colOff>101600</xdr:colOff>
      <xdr:row>77</xdr:row>
      <xdr:rowOff>48882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40009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113188</xdr:rowOff>
    </xdr:from>
    <xdr:to>
      <xdr:col>76</xdr:col>
      <xdr:colOff>165100</xdr:colOff>
      <xdr:row>77</xdr:row>
      <xdr:rowOff>43338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34465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3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108942</xdr:rowOff>
    </xdr:from>
    <xdr:to>
      <xdr:col>72</xdr:col>
      <xdr:colOff>38100</xdr:colOff>
      <xdr:row>77</xdr:row>
      <xdr:rowOff>39092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30219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3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107159</xdr:rowOff>
    </xdr:from>
    <xdr:to>
      <xdr:col>67</xdr:col>
      <xdr:colOff>101600</xdr:colOff>
      <xdr:row>77</xdr:row>
      <xdr:rowOff>37309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28436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3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143011</xdr:rowOff>
    </xdr:from>
    <xdr:to>
      <xdr:col>85</xdr:col>
      <xdr:colOff>127000</xdr:colOff>
      <xdr:row>93</xdr:row>
      <xdr:rowOff>123259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5744961"/>
          <a:ext cx="838200" cy="3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123259</xdr:rowOff>
    </xdr:from>
    <xdr:to>
      <xdr:col>81</xdr:col>
      <xdr:colOff>50800</xdr:colOff>
      <xdr:row>94</xdr:row>
      <xdr:rowOff>147126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068109"/>
          <a:ext cx="889000" cy="19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147126</xdr:rowOff>
    </xdr:from>
    <xdr:to>
      <xdr:col>76</xdr:col>
      <xdr:colOff>114300</xdr:colOff>
      <xdr:row>97</xdr:row>
      <xdr:rowOff>75090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263426"/>
          <a:ext cx="889000" cy="4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75090</xdr:rowOff>
    </xdr:from>
    <xdr:to>
      <xdr:col>71</xdr:col>
      <xdr:colOff>177800</xdr:colOff>
      <xdr:row>97</xdr:row>
      <xdr:rowOff>149382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705740"/>
          <a:ext cx="889000" cy="7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92211</xdr:rowOff>
    </xdr:from>
    <xdr:to>
      <xdr:col>85</xdr:col>
      <xdr:colOff>177800</xdr:colOff>
      <xdr:row>92</xdr:row>
      <xdr:rowOff>22361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56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45238</xdr:rowOff>
    </xdr:from>
    <xdr:ext cx="599010"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564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72459</xdr:rowOff>
    </xdr:from>
    <xdr:to>
      <xdr:col>81</xdr:col>
      <xdr:colOff>101600</xdr:colOff>
      <xdr:row>94</xdr:row>
      <xdr:rowOff>2609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0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19136</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579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96326</xdr:rowOff>
    </xdr:from>
    <xdr:to>
      <xdr:col>76</xdr:col>
      <xdr:colOff>165100</xdr:colOff>
      <xdr:row>95</xdr:row>
      <xdr:rowOff>26476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2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43003</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598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24290</xdr:rowOff>
    </xdr:from>
    <xdr:to>
      <xdr:col>72</xdr:col>
      <xdr:colOff>38100</xdr:colOff>
      <xdr:row>97</xdr:row>
      <xdr:rowOff>125890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6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142417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3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98582</xdr:rowOff>
    </xdr:from>
    <xdr:to>
      <xdr:col>67</xdr:col>
      <xdr:colOff>101600</xdr:colOff>
      <xdr:row>98</xdr:row>
      <xdr:rowOff>28732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45259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0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864</xdr:rowOff>
    </xdr:from>
    <xdr:to>
      <xdr:col>116</xdr:col>
      <xdr:colOff>63500</xdr:colOff>
      <xdr:row>59</xdr:row>
      <xdr:rowOff>15304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16414"/>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15304</xdr:rowOff>
    </xdr:from>
    <xdr:to>
      <xdr:col>111</xdr:col>
      <xdr:colOff>177800</xdr:colOff>
      <xdr:row>59</xdr:row>
      <xdr:rowOff>16408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30854"/>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16408</xdr:rowOff>
    </xdr:from>
    <xdr:to>
      <xdr:col>107</xdr:col>
      <xdr:colOff>50800</xdr:colOff>
      <xdr:row>59</xdr:row>
      <xdr:rowOff>24791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31958"/>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5817</xdr:rowOff>
    </xdr:from>
    <xdr:to>
      <xdr:col>102</xdr:col>
      <xdr:colOff>114300</xdr:colOff>
      <xdr:row>59</xdr:row>
      <xdr:rowOff>24791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21367"/>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121514</xdr:rowOff>
    </xdr:from>
    <xdr:to>
      <xdr:col>116</xdr:col>
      <xdr:colOff>114300</xdr:colOff>
      <xdr:row>59</xdr:row>
      <xdr:rowOff>51664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49497</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135954</xdr:rowOff>
    </xdr:from>
    <xdr:to>
      <xdr:col>112</xdr:col>
      <xdr:colOff>38100</xdr:colOff>
      <xdr:row>59</xdr:row>
      <xdr:rowOff>66104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57231</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7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137058</xdr:rowOff>
    </xdr:from>
    <xdr:to>
      <xdr:col>107</xdr:col>
      <xdr:colOff>101600</xdr:colOff>
      <xdr:row>59</xdr:row>
      <xdr:rowOff>67208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58335</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7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145441</xdr:rowOff>
    </xdr:from>
    <xdr:to>
      <xdr:col>102</xdr:col>
      <xdr:colOff>165100</xdr:colOff>
      <xdr:row>59</xdr:row>
      <xdr:rowOff>75591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66718</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82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126467</xdr:rowOff>
    </xdr:from>
    <xdr:to>
      <xdr:col>98</xdr:col>
      <xdr:colOff>38100</xdr:colOff>
      <xdr:row>59</xdr:row>
      <xdr:rowOff>56617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47744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16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62499</xdr:rowOff>
    </xdr:from>
    <xdr:to>
      <xdr:col>116</xdr:col>
      <xdr:colOff>63500</xdr:colOff>
      <xdr:row>76</xdr:row>
      <xdr:rowOff>9474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21249"/>
          <a:ext cx="838200" cy="1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125516</xdr:rowOff>
    </xdr:from>
    <xdr:to>
      <xdr:col>111</xdr:col>
      <xdr:colOff>177800</xdr:colOff>
      <xdr:row>76</xdr:row>
      <xdr:rowOff>9474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984266"/>
          <a:ext cx="889000" cy="5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87547</xdr:rowOff>
    </xdr:from>
    <xdr:to>
      <xdr:col>107</xdr:col>
      <xdr:colOff>50800</xdr:colOff>
      <xdr:row>75</xdr:row>
      <xdr:rowOff>125516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946297"/>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87547</xdr:rowOff>
    </xdr:from>
    <xdr:to>
      <xdr:col>102</xdr:col>
      <xdr:colOff>114300</xdr:colOff>
      <xdr:row>75</xdr:row>
      <xdr:rowOff>96571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46297"/>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11699</xdr:rowOff>
    </xdr:from>
    <xdr:to>
      <xdr:col>116</xdr:col>
      <xdr:colOff>114300</xdr:colOff>
      <xdr:row>75</xdr:row>
      <xdr:rowOff>113299</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34576</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2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130124</xdr:rowOff>
    </xdr:from>
    <xdr:to>
      <xdr:col>112</xdr:col>
      <xdr:colOff>38100</xdr:colOff>
      <xdr:row>76</xdr:row>
      <xdr:rowOff>60274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51401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74716</xdr:rowOff>
    </xdr:from>
    <xdr:to>
      <xdr:col>107</xdr:col>
      <xdr:colOff>101600</xdr:colOff>
      <xdr:row>76</xdr:row>
      <xdr:rowOff>4865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33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21393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36747</xdr:rowOff>
    </xdr:from>
    <xdr:to>
      <xdr:col>102</xdr:col>
      <xdr:colOff>165100</xdr:colOff>
      <xdr:row>75</xdr:row>
      <xdr:rowOff>138347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154874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45771</xdr:rowOff>
    </xdr:from>
    <xdr:to>
      <xdr:col>98</xdr:col>
      <xdr:colOff>38100</xdr:colOff>
      <xdr:row>75</xdr:row>
      <xdr:rowOff>147371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163898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286,125</a:t>
          </a:r>
          <a:r>
            <a:rPr kumimoji="1" lang="ja-JP" altLang="ja-JP" sz="1100">
              <a:solidFill>
                <a:schemeClr val="dk1"/>
              </a:solidFill>
              <a:effectLst/>
              <a:latin typeface="+mn-lt"/>
              <a:ea typeface="+mn-ea"/>
              <a:cs typeface="+mn-cs"/>
            </a:rPr>
            <a:t>円と、上昇傾向にあり、類似団体内で上位となっている。これは、ふるさと納税事務手続きにかかる委託料等が考えられる。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普通建設事業費（うち新規整備）については、令和元年度から減少傾向にある。これは村内中学校の統合整備事業等、大型ハード事業が終了したことが要因である。ただし、今後は清掃施設等の更新も検討されていることから、個別施設計画に沿った更新を行い、予算の平準化を図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・積立金については、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人あたりのコストが</a:t>
          </a:r>
          <a:r>
            <a:rPr kumimoji="1" lang="en-US" altLang="ja-JP" sz="1100">
              <a:solidFill>
                <a:schemeClr val="dk1"/>
              </a:solidFill>
              <a:effectLst/>
              <a:latin typeface="+mn-lt"/>
              <a:ea typeface="+mn-ea"/>
              <a:cs typeface="+mn-cs"/>
            </a:rPr>
            <a:t>334,131</a:t>
          </a:r>
          <a:r>
            <a:rPr kumimoji="1" lang="ja-JP" altLang="ja-JP" sz="1100">
              <a:solidFill>
                <a:schemeClr val="dk1"/>
              </a:solidFill>
              <a:effectLst/>
              <a:latin typeface="+mn-lt"/>
              <a:ea typeface="+mn-ea"/>
              <a:cs typeface="+mn-cs"/>
            </a:rPr>
            <a:t>円と、上昇傾向にあり、類似団体内で上位となっている。令和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年度は、恩納村公共施設整備基金や恩納村ふるさとづくり応援基金を中心に積み立てた。</a:t>
          </a:r>
          <a:r>
            <a:rPr kumimoji="1" lang="ja-JP" altLang="en-US" sz="1100">
              <a:solidFill>
                <a:schemeClr val="dk1"/>
              </a:solidFill>
              <a:effectLst/>
              <a:latin typeface="+mn-lt"/>
              <a:ea typeface="+mn-ea"/>
              <a:cs typeface="+mn-cs"/>
            </a:rPr>
            <a:t>今後も将来の公共施設の更新や村の発展に必要な事業の財源として賄うため、引き続き基金を積み立てていく。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沖縄県恩納村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
10,055
50.81
15,017,160
14,354,084
243,180
3,809,639
4,430,319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147891</xdr:rowOff>
    </xdr:from>
    <xdr:to>
      <xdr:col>24</xdr:col>
      <xdr:colOff>63500</xdr:colOff>
      <xdr:row>33</xdr:row>
      <xdr:rowOff>29972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62841"/>
          <a:ext cx="838200" cy="2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29972</xdr:rowOff>
    </xdr:from>
    <xdr:to>
      <xdr:col>19</xdr:col>
      <xdr:colOff>177800</xdr:colOff>
      <xdr:row>33</xdr:row>
      <xdr:rowOff>41402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878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14732</xdr:rowOff>
    </xdr:from>
    <xdr:to>
      <xdr:col>15</xdr:col>
      <xdr:colOff>50800</xdr:colOff>
      <xdr:row>33</xdr:row>
      <xdr:rowOff>41402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7258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14732</xdr:rowOff>
    </xdr:from>
    <xdr:to>
      <xdr:col>10</xdr:col>
      <xdr:colOff>114300</xdr:colOff>
      <xdr:row>33</xdr:row>
      <xdr:rowOff>29972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7258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97091</xdr:rowOff>
    </xdr:from>
    <xdr:to>
      <xdr:col>24</xdr:col>
      <xdr:colOff>114300</xdr:colOff>
      <xdr:row>32</xdr:row>
      <xdr:rowOff>27241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12018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2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150622</xdr:rowOff>
    </xdr:from>
    <xdr:to>
      <xdr:col>20</xdr:col>
      <xdr:colOff>38100</xdr:colOff>
      <xdr:row>33</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97299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162052</xdr:rowOff>
    </xdr:from>
    <xdr:to>
      <xdr:col>15</xdr:col>
      <xdr:colOff>101600</xdr:colOff>
      <xdr:row>33</xdr:row>
      <xdr:rowOff>92202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108729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135382</xdr:rowOff>
    </xdr:from>
    <xdr:to>
      <xdr:col>10</xdr:col>
      <xdr:colOff>165100</xdr:colOff>
      <xdr:row>33</xdr:row>
      <xdr:rowOff>65532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82059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150622</xdr:rowOff>
    </xdr:from>
    <xdr:to>
      <xdr:col>6</xdr:col>
      <xdr:colOff>38100</xdr:colOff>
      <xdr:row>33</xdr:row>
      <xdr:rowOff>80772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97299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44376</xdr:rowOff>
    </xdr:from>
    <xdr:to>
      <xdr:col>24</xdr:col>
      <xdr:colOff>63500</xdr:colOff>
      <xdr:row>52</xdr:row>
      <xdr:rowOff>36867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8616876"/>
          <a:ext cx="838200" cy="3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36867</xdr:rowOff>
    </xdr:from>
    <xdr:to>
      <xdr:col>19</xdr:col>
      <xdr:colOff>177800</xdr:colOff>
      <xdr:row>53</xdr:row>
      <xdr:rowOff>89221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52267"/>
          <a:ext cx="889000" cy="22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89221</xdr:rowOff>
    </xdr:from>
    <xdr:to>
      <xdr:col>15</xdr:col>
      <xdr:colOff>50800</xdr:colOff>
      <xdr:row>53</xdr:row>
      <xdr:rowOff>158404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76071"/>
          <a:ext cx="889000" cy="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158404</xdr:rowOff>
    </xdr:from>
    <xdr:to>
      <xdr:col>10</xdr:col>
      <xdr:colOff>114300</xdr:colOff>
      <xdr:row>55</xdr:row>
      <xdr:rowOff>93509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45254"/>
          <a:ext cx="889000" cy="27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165026</xdr:rowOff>
    </xdr:from>
    <xdr:to>
      <xdr:col>24</xdr:col>
      <xdr:colOff>114300</xdr:colOff>
      <xdr:row>50</xdr:row>
      <xdr:rowOff>95176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5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118053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5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157517</xdr:rowOff>
    </xdr:from>
    <xdr:to>
      <xdr:col>20</xdr:col>
      <xdr:colOff>38100</xdr:colOff>
      <xdr:row>52</xdr:row>
      <xdr:rowOff>87667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104194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67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38421</xdr:rowOff>
    </xdr:from>
    <xdr:to>
      <xdr:col>15</xdr:col>
      <xdr:colOff>101600</xdr:colOff>
      <xdr:row>53</xdr:row>
      <xdr:rowOff>140021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156548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0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107604</xdr:rowOff>
    </xdr:from>
    <xdr:to>
      <xdr:col>10</xdr:col>
      <xdr:colOff>165100</xdr:colOff>
      <xdr:row>54</xdr:row>
      <xdr:rowOff>37754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54281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6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42709</xdr:rowOff>
    </xdr:from>
    <xdr:to>
      <xdr:col>6</xdr:col>
      <xdr:colOff>38100</xdr:colOff>
      <xdr:row>55</xdr:row>
      <xdr:rowOff>144309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160836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4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66182</xdr:rowOff>
    </xdr:from>
    <xdr:to>
      <xdr:col>24</xdr:col>
      <xdr:colOff>63500</xdr:colOff>
      <xdr:row>76</xdr:row>
      <xdr:rowOff>80035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96382"/>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29031</xdr:rowOff>
    </xdr:from>
    <xdr:to>
      <xdr:col>19</xdr:col>
      <xdr:colOff>177800</xdr:colOff>
      <xdr:row>76</xdr:row>
      <xdr:rowOff>66182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59231"/>
          <a:ext cx="889000" cy="3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29031</xdr:rowOff>
    </xdr:from>
    <xdr:to>
      <xdr:col>15</xdr:col>
      <xdr:colOff>50800</xdr:colOff>
      <xdr:row>76</xdr:row>
      <xdr:rowOff>133629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59231"/>
          <a:ext cx="889000" cy="10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133629</xdr:rowOff>
    </xdr:from>
    <xdr:to>
      <xdr:col>10</xdr:col>
      <xdr:colOff>114300</xdr:colOff>
      <xdr:row>77</xdr:row>
      <xdr:rowOff>11272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63829"/>
          <a:ext cx="889000" cy="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93411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9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29235</xdr:rowOff>
    </xdr:from>
    <xdr:to>
      <xdr:col>24</xdr:col>
      <xdr:colOff>114300</xdr:colOff>
      <xdr:row>76</xdr:row>
      <xdr:rowOff>130835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7662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3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15382</xdr:rowOff>
    </xdr:from>
    <xdr:to>
      <xdr:col>20</xdr:col>
      <xdr:colOff>38100</xdr:colOff>
      <xdr:row>76</xdr:row>
      <xdr:rowOff>116982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133509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2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149681</xdr:rowOff>
    </xdr:from>
    <xdr:to>
      <xdr:col>15</xdr:col>
      <xdr:colOff>101600</xdr:colOff>
      <xdr:row>76</xdr:row>
      <xdr:rowOff>79831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96357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8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82829</xdr:rowOff>
    </xdr:from>
    <xdr:to>
      <xdr:col>10</xdr:col>
      <xdr:colOff>165100</xdr:colOff>
      <xdr:row>77</xdr:row>
      <xdr:rowOff>12979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29505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8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131922</xdr:rowOff>
    </xdr:from>
    <xdr:to>
      <xdr:col>6</xdr:col>
      <xdr:colOff>38100</xdr:colOff>
      <xdr:row>77</xdr:row>
      <xdr:rowOff>62072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78599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55401</xdr:rowOff>
    </xdr:from>
    <xdr:to>
      <xdr:col>24</xdr:col>
      <xdr:colOff>63500</xdr:colOff>
      <xdr:row>97</xdr:row>
      <xdr:rowOff>102307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86051"/>
          <a:ext cx="838200" cy="4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102307</xdr:rowOff>
    </xdr:from>
    <xdr:to>
      <xdr:col>19</xdr:col>
      <xdr:colOff>177800</xdr:colOff>
      <xdr:row>97</xdr:row>
      <xdr:rowOff>121825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32957"/>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109655</xdr:rowOff>
    </xdr:from>
    <xdr:to>
      <xdr:col>15</xdr:col>
      <xdr:colOff>50800</xdr:colOff>
      <xdr:row>97</xdr:row>
      <xdr:rowOff>121825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054505"/>
          <a:ext cx="889000" cy="6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109655</xdr:rowOff>
    </xdr:from>
    <xdr:to>
      <xdr:col>10</xdr:col>
      <xdr:colOff>114300</xdr:colOff>
      <xdr:row>98</xdr:row>
      <xdr:rowOff>71436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054505"/>
          <a:ext cx="889000" cy="8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4601</xdr:rowOff>
    </xdr:from>
    <xdr:to>
      <xdr:col>24</xdr:col>
      <xdr:colOff>114300</xdr:colOff>
      <xdr:row>97</xdr:row>
      <xdr:rowOff>106201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154478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51507</xdr:rowOff>
    </xdr:from>
    <xdr:to>
      <xdr:col>20</xdr:col>
      <xdr:colOff>38100</xdr:colOff>
      <xdr:row>97</xdr:row>
      <xdr:rowOff>153107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144234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71025</xdr:rowOff>
    </xdr:from>
    <xdr:to>
      <xdr:col>15</xdr:col>
      <xdr:colOff>101600</xdr:colOff>
      <xdr:row>98</xdr:row>
      <xdr:rowOff>1175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163752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9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58855</xdr:rowOff>
    </xdr:from>
    <xdr:to>
      <xdr:col>10</xdr:col>
      <xdr:colOff>165100</xdr:colOff>
      <xdr:row>93</xdr:row>
      <xdr:rowOff>160455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0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5532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577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20636</xdr:rowOff>
    </xdr:from>
    <xdr:to>
      <xdr:col>6</xdr:col>
      <xdr:colOff>38100</xdr:colOff>
      <xdr:row>98</xdr:row>
      <xdr:rowOff>122236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113363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35596</xdr:rowOff>
    </xdr:from>
    <xdr:to>
      <xdr:col>55</xdr:col>
      <xdr:colOff>0</xdr:colOff>
      <xdr:row>56</xdr:row>
      <xdr:rowOff>70083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465346"/>
          <a:ext cx="838200" cy="20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70083</xdr:rowOff>
    </xdr:from>
    <xdr:to>
      <xdr:col>50</xdr:col>
      <xdr:colOff>114300</xdr:colOff>
      <xdr:row>56</xdr:row>
      <xdr:rowOff>83441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71283"/>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158605</xdr:rowOff>
    </xdr:from>
    <xdr:to>
      <xdr:col>45</xdr:col>
      <xdr:colOff>177800</xdr:colOff>
      <xdr:row>56</xdr:row>
      <xdr:rowOff>83441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88355"/>
          <a:ext cx="8890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158605</xdr:rowOff>
    </xdr:from>
    <xdr:to>
      <xdr:col>41</xdr:col>
      <xdr:colOff>50800</xdr:colOff>
      <xdr:row>56</xdr:row>
      <xdr:rowOff>48968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88355"/>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156246</xdr:rowOff>
    </xdr:from>
    <xdr:to>
      <xdr:col>55</xdr:col>
      <xdr:colOff>50800</xdr:colOff>
      <xdr:row>55</xdr:row>
      <xdr:rowOff>86396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7673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19283</xdr:rowOff>
    </xdr:from>
    <xdr:to>
      <xdr:col>50</xdr:col>
      <xdr:colOff>165100</xdr:colOff>
      <xdr:row>56</xdr:row>
      <xdr:rowOff>120883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137410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32641</xdr:rowOff>
    </xdr:from>
    <xdr:to>
      <xdr:col>46</xdr:col>
      <xdr:colOff>38100</xdr:colOff>
      <xdr:row>56</xdr:row>
      <xdr:rowOff>134241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150768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107805</xdr:rowOff>
    </xdr:from>
    <xdr:to>
      <xdr:col>41</xdr:col>
      <xdr:colOff>101600</xdr:colOff>
      <xdr:row>56</xdr:row>
      <xdr:rowOff>37955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54482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169618</xdr:rowOff>
    </xdr:from>
    <xdr:to>
      <xdr:col>36</xdr:col>
      <xdr:colOff>165100</xdr:colOff>
      <xdr:row>56</xdr:row>
      <xdr:rowOff>99768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116295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145780</xdr:rowOff>
    </xdr:from>
    <xdr:to>
      <xdr:col>55</xdr:col>
      <xdr:colOff>0</xdr:colOff>
      <xdr:row>78</xdr:row>
      <xdr:rowOff>3759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47430"/>
          <a:ext cx="838200" cy="2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145780</xdr:rowOff>
    </xdr:from>
    <xdr:to>
      <xdr:col>50</xdr:col>
      <xdr:colOff>114300</xdr:colOff>
      <xdr:row>77</xdr:row>
      <xdr:rowOff>163055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47430"/>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156601</xdr:rowOff>
    </xdr:from>
    <xdr:to>
      <xdr:col>45</xdr:col>
      <xdr:colOff>177800</xdr:colOff>
      <xdr:row>77</xdr:row>
      <xdr:rowOff>163055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843901"/>
          <a:ext cx="889000" cy="52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86292</xdr:rowOff>
    </xdr:from>
    <xdr:to>
      <xdr:col>41</xdr:col>
      <xdr:colOff>50800</xdr:colOff>
      <xdr:row>74</xdr:row>
      <xdr:rowOff>156601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773592"/>
          <a:ext cx="889000" cy="7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124409</xdr:rowOff>
    </xdr:from>
    <xdr:to>
      <xdr:col>55</xdr:col>
      <xdr:colOff>50800</xdr:colOff>
      <xdr:row>78</xdr:row>
      <xdr:rowOff>54559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147286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94980</xdr:rowOff>
    </xdr:from>
    <xdr:to>
      <xdr:col>50</xdr:col>
      <xdr:colOff>165100</xdr:colOff>
      <xdr:row>78</xdr:row>
      <xdr:rowOff>25130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112255</xdr:rowOff>
    </xdr:from>
    <xdr:to>
      <xdr:col>46</xdr:col>
      <xdr:colOff>38100</xdr:colOff>
      <xdr:row>78</xdr:row>
      <xdr:rowOff>42405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58932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8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105801</xdr:rowOff>
    </xdr:from>
    <xdr:to>
      <xdr:col>41</xdr:col>
      <xdr:colOff>101600</xdr:colOff>
      <xdr:row>75</xdr:row>
      <xdr:rowOff>35951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52478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5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35492</xdr:rowOff>
    </xdr:from>
    <xdr:to>
      <xdr:col>36</xdr:col>
      <xdr:colOff>165100</xdr:colOff>
      <xdr:row>74</xdr:row>
      <xdr:rowOff>137092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7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153619</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49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96613</xdr:rowOff>
    </xdr:from>
    <xdr:to>
      <xdr:col>55</xdr:col>
      <xdr:colOff>0</xdr:colOff>
      <xdr:row>97</xdr:row>
      <xdr:rowOff>24079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55813"/>
          <a:ext cx="838200" cy="9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71915</xdr:rowOff>
    </xdr:from>
    <xdr:to>
      <xdr:col>50</xdr:col>
      <xdr:colOff>114300</xdr:colOff>
      <xdr:row>97</xdr:row>
      <xdr:rowOff>24079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31115"/>
          <a:ext cx="889000" cy="1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98890</xdr:rowOff>
    </xdr:from>
    <xdr:to>
      <xdr:col>45</xdr:col>
      <xdr:colOff>177800</xdr:colOff>
      <xdr:row>96</xdr:row>
      <xdr:rowOff>71915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043740"/>
          <a:ext cx="889000" cy="4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98890</xdr:rowOff>
    </xdr:from>
    <xdr:to>
      <xdr:col>41</xdr:col>
      <xdr:colOff>50800</xdr:colOff>
      <xdr:row>95</xdr:row>
      <xdr:rowOff>110210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043740"/>
          <a:ext cx="889000" cy="35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92180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45813</xdr:rowOff>
    </xdr:from>
    <xdr:to>
      <xdr:col>55</xdr:col>
      <xdr:colOff>50800</xdr:colOff>
      <xdr:row>96</xdr:row>
      <xdr:rowOff>147413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68690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144729</xdr:rowOff>
    </xdr:from>
    <xdr:to>
      <xdr:col>50</xdr:col>
      <xdr:colOff>165100</xdr:colOff>
      <xdr:row>97</xdr:row>
      <xdr:rowOff>74879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66006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21115</xdr:rowOff>
    </xdr:from>
    <xdr:to>
      <xdr:col>46</xdr:col>
      <xdr:colOff>38100</xdr:colOff>
      <xdr:row>96</xdr:row>
      <xdr:rowOff>122715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8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139242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48090</xdr:rowOff>
    </xdr:from>
    <xdr:to>
      <xdr:col>41</xdr:col>
      <xdr:colOff>101600</xdr:colOff>
      <xdr:row>93</xdr:row>
      <xdr:rowOff>149690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9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166217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76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59410</xdr:rowOff>
    </xdr:from>
    <xdr:to>
      <xdr:col>36</xdr:col>
      <xdr:colOff>165100</xdr:colOff>
      <xdr:row>95</xdr:row>
      <xdr:rowOff>161010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6087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12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102794</xdr:rowOff>
    </xdr:from>
    <xdr:to>
      <xdr:col>85</xdr:col>
      <xdr:colOff>127000</xdr:colOff>
      <xdr:row>37</xdr:row>
      <xdr:rowOff>109753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46444"/>
          <a:ext cx="8382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100622</xdr:rowOff>
    </xdr:from>
    <xdr:to>
      <xdr:col>81</xdr:col>
      <xdr:colOff>50800</xdr:colOff>
      <xdr:row>37</xdr:row>
      <xdr:rowOff>102794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4427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86957</xdr:rowOff>
    </xdr:from>
    <xdr:to>
      <xdr:col>76</xdr:col>
      <xdr:colOff>114300</xdr:colOff>
      <xdr:row>37</xdr:row>
      <xdr:rowOff>100622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30607"/>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86957</xdr:rowOff>
    </xdr:from>
    <xdr:to>
      <xdr:col>71</xdr:col>
      <xdr:colOff>177800</xdr:colOff>
      <xdr:row>37</xdr:row>
      <xdr:rowOff>107404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30607"/>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58953</xdr:rowOff>
    </xdr:from>
    <xdr:to>
      <xdr:col>85</xdr:col>
      <xdr:colOff>177800</xdr:colOff>
      <xdr:row>37</xdr:row>
      <xdr:rowOff>160553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145330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51994</xdr:rowOff>
    </xdr:from>
    <xdr:to>
      <xdr:col>81</xdr:col>
      <xdr:colOff>101600</xdr:colOff>
      <xdr:row>37</xdr:row>
      <xdr:rowOff>153594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144721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49822</xdr:rowOff>
    </xdr:from>
    <xdr:to>
      <xdr:col>76</xdr:col>
      <xdr:colOff>165100</xdr:colOff>
      <xdr:row>37</xdr:row>
      <xdr:rowOff>151422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142549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36157</xdr:rowOff>
    </xdr:from>
    <xdr:to>
      <xdr:col>72</xdr:col>
      <xdr:colOff>38100</xdr:colOff>
      <xdr:row>37</xdr:row>
      <xdr:rowOff>137757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128884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56604</xdr:rowOff>
    </xdr:from>
    <xdr:to>
      <xdr:col>67</xdr:col>
      <xdr:colOff>101600</xdr:colOff>
      <xdr:row>37</xdr:row>
      <xdr:rowOff>158204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149331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107700</xdr:rowOff>
    </xdr:from>
    <xdr:to>
      <xdr:col>85</xdr:col>
      <xdr:colOff>127000</xdr:colOff>
      <xdr:row>57</xdr:row>
      <xdr:rowOff>109525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80350"/>
          <a:ext cx="8382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107700</xdr:rowOff>
    </xdr:from>
    <xdr:to>
      <xdr:col>81</xdr:col>
      <xdr:colOff>50800</xdr:colOff>
      <xdr:row>57</xdr:row>
      <xdr:rowOff>138606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80350"/>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135416</xdr:rowOff>
    </xdr:from>
    <xdr:to>
      <xdr:col>76</xdr:col>
      <xdr:colOff>114300</xdr:colOff>
      <xdr:row>57</xdr:row>
      <xdr:rowOff>138606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08066"/>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171024</xdr:rowOff>
    </xdr:from>
    <xdr:to>
      <xdr:col>71</xdr:col>
      <xdr:colOff>177800</xdr:colOff>
      <xdr:row>57</xdr:row>
      <xdr:rowOff>135416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086424"/>
          <a:ext cx="889000" cy="8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58725</xdr:rowOff>
    </xdr:from>
    <xdr:to>
      <xdr:col>85</xdr:col>
      <xdr:colOff>177800</xdr:colOff>
      <xdr:row>57</xdr:row>
      <xdr:rowOff>160325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81602</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56900</xdr:rowOff>
    </xdr:from>
    <xdr:to>
      <xdr:col>81</xdr:col>
      <xdr:colOff>101600</xdr:colOff>
      <xdr:row>57</xdr:row>
      <xdr:rowOff>158500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3577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0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87806</xdr:rowOff>
    </xdr:from>
    <xdr:to>
      <xdr:col>76</xdr:col>
      <xdr:colOff>165100</xdr:colOff>
      <xdr:row>58</xdr:row>
      <xdr:rowOff>17956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34483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3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84616</xdr:rowOff>
    </xdr:from>
    <xdr:to>
      <xdr:col>72</xdr:col>
      <xdr:colOff>38100</xdr:colOff>
      <xdr:row>58</xdr:row>
      <xdr:rowOff>14766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31293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3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120224</xdr:rowOff>
    </xdr:from>
    <xdr:to>
      <xdr:col>67</xdr:col>
      <xdr:colOff>101600</xdr:colOff>
      <xdr:row>53</xdr:row>
      <xdr:rowOff>50374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0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66901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881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64742</xdr:rowOff>
    </xdr:from>
    <xdr:to>
      <xdr:col>85</xdr:col>
      <xdr:colOff>127000</xdr:colOff>
      <xdr:row>78</xdr:row>
      <xdr:rowOff>90345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37842"/>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26360</xdr:rowOff>
    </xdr:from>
    <xdr:to>
      <xdr:col>81</xdr:col>
      <xdr:colOff>50800</xdr:colOff>
      <xdr:row>78</xdr:row>
      <xdr:rowOff>90345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99460"/>
          <a:ext cx="889000" cy="6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26360</xdr:rowOff>
    </xdr:from>
    <xdr:to>
      <xdr:col>76</xdr:col>
      <xdr:colOff>114300</xdr:colOff>
      <xdr:row>78</xdr:row>
      <xdr:rowOff>104428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99460"/>
          <a:ext cx="889000" cy="7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93294</xdr:rowOff>
    </xdr:from>
    <xdr:to>
      <xdr:col>71</xdr:col>
      <xdr:colOff>177800</xdr:colOff>
      <xdr:row>78</xdr:row>
      <xdr:rowOff>104428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66394"/>
          <a:ext cx="8890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13942</xdr:rowOff>
    </xdr:from>
    <xdr:to>
      <xdr:col>85</xdr:col>
      <xdr:colOff>177800</xdr:colOff>
      <xdr:row>78</xdr:row>
      <xdr:rowOff>115542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134101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39545</xdr:rowOff>
    </xdr:from>
    <xdr:to>
      <xdr:col>81</xdr:col>
      <xdr:colOff>101600</xdr:colOff>
      <xdr:row>78</xdr:row>
      <xdr:rowOff>141145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132272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0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147010</xdr:rowOff>
    </xdr:from>
    <xdr:to>
      <xdr:col>76</xdr:col>
      <xdr:colOff>165100</xdr:colOff>
      <xdr:row>78</xdr:row>
      <xdr:rowOff>77160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68287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44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53628</xdr:rowOff>
    </xdr:from>
    <xdr:to>
      <xdr:col>72</xdr:col>
      <xdr:colOff>38100</xdr:colOff>
      <xdr:row>78</xdr:row>
      <xdr:rowOff>155228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146355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1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42494</xdr:rowOff>
    </xdr:from>
    <xdr:to>
      <xdr:col>67</xdr:col>
      <xdr:colOff>101600</xdr:colOff>
      <xdr:row>78</xdr:row>
      <xdr:rowOff>144094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135221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149101</xdr:rowOff>
    </xdr:from>
    <xdr:to>
      <xdr:col>85</xdr:col>
      <xdr:colOff>127000</xdr:colOff>
      <xdr:row>96</xdr:row>
      <xdr:rowOff>169532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08301"/>
          <a:ext cx="838200" cy="2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163988</xdr:rowOff>
    </xdr:from>
    <xdr:to>
      <xdr:col>81</xdr:col>
      <xdr:colOff>50800</xdr:colOff>
      <xdr:row>96</xdr:row>
      <xdr:rowOff>169532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23188"/>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159742</xdr:rowOff>
    </xdr:from>
    <xdr:to>
      <xdr:col>76</xdr:col>
      <xdr:colOff>114300</xdr:colOff>
      <xdr:row>96</xdr:row>
      <xdr:rowOff>163988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1894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157959</xdr:rowOff>
    </xdr:from>
    <xdr:to>
      <xdr:col>71</xdr:col>
      <xdr:colOff>177800</xdr:colOff>
      <xdr:row>96</xdr:row>
      <xdr:rowOff>159742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1715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98301</xdr:rowOff>
    </xdr:from>
    <xdr:to>
      <xdr:col>85</xdr:col>
      <xdr:colOff>177800</xdr:colOff>
      <xdr:row>97</xdr:row>
      <xdr:rowOff>28451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76728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3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118732</xdr:rowOff>
    </xdr:from>
    <xdr:to>
      <xdr:col>81</xdr:col>
      <xdr:colOff>101600</xdr:colOff>
      <xdr:row>97</xdr:row>
      <xdr:rowOff>48882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40009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113188</xdr:rowOff>
    </xdr:from>
    <xdr:to>
      <xdr:col>76</xdr:col>
      <xdr:colOff>165100</xdr:colOff>
      <xdr:row>97</xdr:row>
      <xdr:rowOff>43338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34465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108942</xdr:rowOff>
    </xdr:from>
    <xdr:to>
      <xdr:col>72</xdr:col>
      <xdr:colOff>38100</xdr:colOff>
      <xdr:row>97</xdr:row>
      <xdr:rowOff>39092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30219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107159</xdr:rowOff>
    </xdr:from>
    <xdr:to>
      <xdr:col>67</xdr:col>
      <xdr:colOff>101600</xdr:colOff>
      <xdr:row>97</xdr:row>
      <xdr:rowOff>37309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28436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641,699</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146,715</a:t>
          </a:r>
          <a:r>
            <a:rPr kumimoji="1" lang="ja-JP" altLang="ja-JP" sz="1100">
              <a:solidFill>
                <a:schemeClr val="dk1"/>
              </a:solidFill>
              <a:effectLst/>
              <a:latin typeface="+mn-lt"/>
              <a:ea typeface="+mn-ea"/>
              <a:cs typeface="+mn-cs"/>
            </a:rPr>
            <a:t>円増加し、類似団体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位の状態が続いている。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年度の主な支出は、基金への積立やふるさと納税に関連する委託料の支出である。</a:t>
          </a:r>
          <a:r>
            <a:rPr kumimoji="1" lang="ja-JP" altLang="ja-JP" sz="1100">
              <a:solidFill>
                <a:schemeClr val="dk1"/>
              </a:solidFill>
              <a:effectLst/>
              <a:latin typeface="+mn-lt"/>
              <a:ea typeface="+mn-ea"/>
              <a:cs typeface="+mn-cs"/>
            </a:rPr>
            <a:t>今後も、各種計画に基づき事業の見直し等を行い、健全な行財政運営に努めていく。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については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91,162</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27,026</a:t>
          </a:r>
          <a:r>
            <a:rPr kumimoji="1" lang="ja-JP" altLang="ja-JP" sz="1100">
              <a:solidFill>
                <a:schemeClr val="dk1"/>
              </a:solidFill>
              <a:effectLst/>
              <a:latin typeface="+mn-lt"/>
              <a:ea typeface="+mn-ea"/>
              <a:cs typeface="+mn-cs"/>
            </a:rPr>
            <a:t>円増加し、類似団体</a:t>
          </a:r>
          <a:r>
            <a:rPr kumimoji="1" lang="ja-JP" altLang="en-US" sz="1100">
              <a:solidFill>
                <a:schemeClr val="dk1"/>
              </a:solidFill>
              <a:effectLst/>
              <a:latin typeface="+mn-lt"/>
              <a:ea typeface="+mn-ea"/>
              <a:cs typeface="+mn-cs"/>
            </a:rPr>
            <a:t>内</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年度の主な支出は、</a:t>
          </a:r>
          <a:r>
            <a:rPr kumimoji="1" lang="ja-JP" altLang="en-US" sz="1100">
              <a:solidFill>
                <a:schemeClr val="dk1"/>
              </a:solidFill>
              <a:effectLst/>
              <a:latin typeface="+mn-lt"/>
              <a:ea typeface="+mn-ea"/>
              <a:cs typeface="+mn-cs"/>
            </a:rPr>
            <a:t>下水道特別会計への繰出し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漁港整備にかかる工事費</a:t>
          </a:r>
          <a:r>
            <a:rPr kumimoji="1" lang="ja-JP" altLang="ja-JP" sz="1100">
              <a:solidFill>
                <a:schemeClr val="dk1"/>
              </a:solidFill>
              <a:effectLst/>
              <a:latin typeface="+mn-lt"/>
              <a:ea typeface="+mn-ea"/>
              <a:cs typeface="+mn-cs"/>
            </a:rPr>
            <a:t>の支出である。</a:t>
          </a:r>
          <a:r>
            <a:rPr kumimoji="1" lang="ja-JP" altLang="en-US" sz="1100">
              <a:solidFill>
                <a:schemeClr val="dk1"/>
              </a:solidFill>
              <a:effectLst/>
              <a:latin typeface="+mn-lt"/>
              <a:ea typeface="+mn-ea"/>
              <a:cs typeface="+mn-cs"/>
            </a:rPr>
            <a:t>恩納村第</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次総合計画の基本目標</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恩納村の特性を活かした魅力あるしごとを創出する」に対して、「稼げる農水産業の振興による地域経済の活性化」を施策として位置づけている。今後もインフラの老朽化対策や必要なインフラ整備を進めつつ、計画に掲げられたスマート水産業・農業推進事業等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財政調整基金については、令和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年度時点で標準財政規模の</a:t>
          </a:r>
          <a:r>
            <a:rPr kumimoji="1" lang="en-US" altLang="ja-JP" sz="1100">
              <a:solidFill>
                <a:schemeClr val="dk1"/>
              </a:solidFill>
              <a:effectLst/>
              <a:latin typeface="+mn-lt"/>
              <a:ea typeface="+mn-ea"/>
              <a:cs typeface="+mn-cs"/>
            </a:rPr>
            <a:t>32.91</a:t>
          </a:r>
          <a:r>
            <a:rPr kumimoji="1" lang="ja-JP" altLang="en-US" sz="1100">
              <a:solidFill>
                <a:schemeClr val="dk1"/>
              </a:solidFill>
              <a:effectLst/>
              <a:latin typeface="+mn-lt"/>
              <a:ea typeface="+mn-ea"/>
              <a:cs typeface="+mn-cs"/>
            </a:rPr>
            <a:t>％が積み立てられており、今後も適正なバランスを維持しながら、戦略的に積み立てや取崩を行っていく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年度に比べて実質収支額が減少した。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今後も、事業の見直し等、行財政改革を推進し、健全な行財政運営に努めていく。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全会計で黒字の状態が続いており、健全な財政状況にあるといえる。</a:t>
          </a:r>
          <a:endParaRPr lang="ja-JP" altLang="ja-JP" sz="1400">
            <a:effectLst/>
          </a:endParaRPr>
        </a:p>
        <a:p>
          <a:r>
            <a:rPr kumimoji="1" lang="ja-JP" altLang="ja-JP" sz="1100">
              <a:solidFill>
                <a:schemeClr val="dk1"/>
              </a:solidFill>
              <a:effectLst/>
              <a:latin typeface="+mn-lt"/>
              <a:ea typeface="+mn-ea"/>
              <a:cs typeface="+mn-cs"/>
            </a:rPr>
            <a:t>　一般会計は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年度に比べて実質収支額が減少したことから、</a:t>
          </a:r>
          <a:r>
            <a:rPr kumimoji="1" lang="en-US" altLang="ja-JP" sz="1100">
              <a:solidFill>
                <a:schemeClr val="dk1"/>
              </a:solidFill>
              <a:effectLst/>
              <a:latin typeface="+mn-lt"/>
              <a:ea typeface="+mn-ea"/>
              <a:cs typeface="+mn-cs"/>
            </a:rPr>
            <a:t>10.85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国保、下水道、後期高齢の特別会計については、一般会計からの繰入金により、黒字を維持しているが、下水道事業は継続整備中であり、供用開始区域においては引き続き接続普及率の向上に努め、使用料の徴収等により適正な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年度決算までに大規模な建設事業が完了したため、今後は地方債の償還を進め、地方債の発行を抑制する期間として財政運営に取り組む。</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下水道事業特別会計</a:t>
          </a:r>
          <a:r>
            <a:rPr kumimoji="1" lang="ja-JP" altLang="en-US" sz="1100">
              <a:solidFill>
                <a:schemeClr val="dk1"/>
              </a:solidFill>
              <a:effectLst/>
              <a:latin typeface="+mn-lt"/>
              <a:ea typeface="+mn-ea"/>
              <a:cs typeface="+mn-cs"/>
            </a:rPr>
            <a:t>については、現在整備中であるため、</a:t>
          </a:r>
          <a:r>
            <a:rPr kumimoji="1" lang="ja-JP" altLang="ja-JP" sz="1100">
              <a:solidFill>
                <a:schemeClr val="dk1"/>
              </a:solidFill>
              <a:effectLst/>
              <a:latin typeface="+mn-lt"/>
              <a:ea typeface="+mn-ea"/>
              <a:cs typeface="+mn-cs"/>
            </a:rPr>
            <a:t>元利償還金に対する繰入金が増加している。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満期一括償還地方債の償還の財源に係るものはない。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統合中学校整備事業や万座毛周辺活性化整備事業による新規発行債があった為に、令和元年度にかけ地方債の現在高が大幅に増加したものの、償還が進み令和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年度時点の地方債残高は減少している。　</a:t>
          </a:r>
          <a:endParaRPr lang="ja-JP" altLang="ja-JP" sz="1400">
            <a:effectLst/>
          </a:endParaRPr>
        </a:p>
        <a:p>
          <a:r>
            <a:rPr kumimoji="1" lang="ja-JP" altLang="ja-JP" sz="1100">
              <a:solidFill>
                <a:schemeClr val="dk1"/>
              </a:solidFill>
              <a:effectLst/>
              <a:latin typeface="+mn-lt"/>
              <a:ea typeface="+mn-ea"/>
              <a:cs typeface="+mn-cs"/>
            </a:rPr>
            <a:t>　上記</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つの大型事業が令和元年度に完了したことから、今後は起債の抑制ならびに充当可能基金の積み立てを積極的にを行い、適正な財政運営に努める。</a:t>
          </a:r>
          <a:endParaRPr lang="ja-JP" altLang="ja-JP" sz="1400">
            <a:effectLst/>
          </a:endParaRPr>
        </a:p>
        <a:p>
          <a:r>
            <a:rPr kumimoji="1" lang="ja-JP" altLang="ja-JP" sz="1100">
              <a:solidFill>
                <a:schemeClr val="dk1"/>
              </a:solidFill>
              <a:effectLst/>
              <a:latin typeface="+mn-lt"/>
              <a:ea typeface="+mn-ea"/>
              <a:cs typeface="+mn-cs"/>
            </a:rPr>
            <a:t>　下水道事業特別会計に係る公営企業等繰入見込額は下水道事業が完了するまで増加する傾向にある。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沖縄県恩納村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固定資産税及び村民税等の歳入増により公共施設整備基金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百万円をふるさとづくり応援基金に積み立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ふるさとづくり応援寄附金を活用した事業実施に充てるため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・今後も公共施設更新に備え、公共施設整備基金、財政調整基金への積み立てを優先的に行う。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・「恩納村中長期財政計画（後期）」に基づいた、基金の積立・維持を目指す。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・公共施設整備基金：恩納村の公共施設の整備、大規模修繕に要する資金を積立てるための基金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・恩納村ふるさとづくり応援基金：恩納村の発展を願い応援しようとする寄附者からの寄附を積立てるための基金。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（寄附金の使途）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①自然景観の維持。再生及び地域振興に関する事業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②子育て支援及び健康づくりに関する事業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③青少年の育成に関する事業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村内の公共施設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整備等に対する財源として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百万円千円となった。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・恩納村ふるさとづくり応援基金：前年度に引き続きふるさと納税が好調であり、令和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年度策定の個別施設計画で見込まれている公共施設の更新費用への備えとして、今後も優先的に積立を行う。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千円の積立を行い、取崩はなかった。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財政調整基金については、他の基金とのバランスを考慮し積み立てていく。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現在、繰上償還の効果は低いため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積極的な積立は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検討していない。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15017160</v>
      </c>
      <c r="BO4" s="436"/>
      <c r="BP4" s="436"/>
      <c r="BQ4" s="436"/>
      <c r="BR4" s="436"/>
      <c r="BS4" s="436"/>
      <c r="BT4" s="436"/>
      <c r="BU4" s="437"/>
      <c r="BV4" s="435">
        <v>13004882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6.4</v>
      </c>
      <c r="CU4" s="576"/>
      <c r="CV4" s="576"/>
      <c r="CW4" s="576"/>
      <c r="CX4" s="576"/>
      <c r="CY4" s="576"/>
      <c r="CZ4" s="576"/>
      <c r="DA4" s="577"/>
      <c r="DB4" s="575">
        <v>17.2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14354084</v>
      </c>
      <c r="BO5" s="407"/>
      <c r="BP5" s="407"/>
      <c r="BQ5" s="407"/>
      <c r="BR5" s="407"/>
      <c r="BS5" s="407"/>
      <c r="BT5" s="407"/>
      <c r="BU5" s="408"/>
      <c r="BV5" s="406">
        <v>12167893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78.099999999999994</v>
      </c>
      <c r="CU5" s="404"/>
      <c r="CV5" s="404"/>
      <c r="CW5" s="404"/>
      <c r="CX5" s="404"/>
      <c r="CY5" s="404"/>
      <c r="CZ5" s="404"/>
      <c r="DA5" s="405"/>
      <c r="DB5" s="403">
        <v>76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663076</v>
      </c>
      <c r="BO6" s="407"/>
      <c r="BP6" s="407"/>
      <c r="BQ6" s="407"/>
      <c r="BR6" s="407"/>
      <c r="BS6" s="407"/>
      <c r="BT6" s="407"/>
      <c r="BU6" s="408"/>
      <c r="BV6" s="406">
        <v>836989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78.5</v>
      </c>
      <c r="CU6" s="550"/>
      <c r="CV6" s="550"/>
      <c r="CW6" s="550"/>
      <c r="CX6" s="550"/>
      <c r="CY6" s="550"/>
      <c r="CZ6" s="550"/>
      <c r="DA6" s="551"/>
      <c r="DB6" s="549">
        <v>76.900000000000006</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419896</v>
      </c>
      <c r="BO7" s="407"/>
      <c r="BP7" s="407"/>
      <c r="BQ7" s="407"/>
      <c r="BR7" s="407"/>
      <c r="BS7" s="407"/>
      <c r="BT7" s="407"/>
      <c r="BU7" s="408"/>
      <c r="BV7" s="406">
        <v>214257</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3809639</v>
      </c>
      <c r="CU7" s="407"/>
      <c r="CV7" s="407"/>
      <c r="CW7" s="407"/>
      <c r="CX7" s="407"/>
      <c r="CY7" s="407"/>
      <c r="CZ7" s="407"/>
      <c r="DA7" s="408"/>
      <c r="DB7" s="406">
        <v>3613651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243180</v>
      </c>
      <c r="BO8" s="407"/>
      <c r="BP8" s="407"/>
      <c r="BQ8" s="407"/>
      <c r="BR8" s="407"/>
      <c r="BS8" s="407"/>
      <c r="BT8" s="407"/>
      <c r="BU8" s="408"/>
      <c r="BV8" s="406">
        <v>622732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0.61</v>
      </c>
      <c r="CU8" s="510"/>
      <c r="CV8" s="510"/>
      <c r="CW8" s="510"/>
      <c r="CX8" s="510"/>
      <c r="CY8" s="510"/>
      <c r="CZ8" s="510"/>
      <c r="DA8" s="511"/>
      <c r="DB8" s="509">
        <v>0.6</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10869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-379552</v>
      </c>
      <c r="BO9" s="407"/>
      <c r="BP9" s="407"/>
      <c r="BQ9" s="407"/>
      <c r="BR9" s="407"/>
      <c r="BS9" s="407"/>
      <c r="BT9" s="407"/>
      <c r="BU9" s="408"/>
      <c r="BV9" s="406">
        <v>81364</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6</v>
      </c>
      <c r="CU9" s="404"/>
      <c r="CV9" s="404"/>
      <c r="CW9" s="404"/>
      <c r="CX9" s="404"/>
      <c r="CY9" s="404"/>
      <c r="CZ9" s="404"/>
      <c r="DA9" s="405"/>
      <c r="DB9" s="403">
        <v>5.6</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10652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12</v>
      </c>
      <c r="BO10" s="407"/>
      <c r="BP10" s="407"/>
      <c r="BQ10" s="407"/>
      <c r="BR10" s="407"/>
      <c r="BS10" s="407"/>
      <c r="BT10" s="407"/>
      <c r="BU10" s="408"/>
      <c r="BV10" s="406">
        <v>527937</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11262</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383255</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129</v>
      </c>
      <c r="N13" s="491"/>
      <c r="O13" s="491"/>
      <c r="P13" s="491"/>
      <c r="Q13" s="492"/>
      <c r="R13" s="493">
        <v>10055</v>
      </c>
      <c r="S13" s="494"/>
      <c r="T13" s="494"/>
      <c r="U13" s="494"/>
      <c r="V13" s="495"/>
      <c r="W13" s="496" t="s">
        <v>130</v>
      </c>
      <c r="X13" s="392"/>
      <c r="Y13" s="392"/>
      <c r="Z13" s="392"/>
      <c r="AA13" s="392"/>
      <c r="AB13" s="393"/>
      <c r="AC13" s="359">
        <v>528</v>
      </c>
      <c r="AD13" s="360"/>
      <c r="AE13" s="360"/>
      <c r="AF13" s="360"/>
      <c r="AG13" s="361"/>
      <c r="AH13" s="359">
        <v>806</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-379540</v>
      </c>
      <c r="BO13" s="407"/>
      <c r="BP13" s="407"/>
      <c r="BQ13" s="407"/>
      <c r="BR13" s="407"/>
      <c r="BS13" s="407"/>
      <c r="BT13" s="407"/>
      <c r="BU13" s="408"/>
      <c r="BV13" s="406">
        <v>226046</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5.2</v>
      </c>
      <c r="CU13" s="404"/>
      <c r="CV13" s="404"/>
      <c r="CW13" s="404"/>
      <c r="CX13" s="404"/>
      <c r="CY13" s="404"/>
      <c r="CZ13" s="404"/>
      <c r="DA13" s="405"/>
      <c r="DB13" s="403">
        <v>4.8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11298</v>
      </c>
      <c r="S14" s="494"/>
      <c r="T14" s="494"/>
      <c r="U14" s="494"/>
      <c r="V14" s="495"/>
      <c r="W14" s="497"/>
      <c r="X14" s="395"/>
      <c r="Y14" s="395"/>
      <c r="Z14" s="395"/>
      <c r="AA14" s="395"/>
      <c r="AB14" s="396"/>
      <c r="AC14" s="486">
        <v>11.4</v>
      </c>
      <c r="AD14" s="487"/>
      <c r="AE14" s="487"/>
      <c r="AF14" s="487"/>
      <c r="AG14" s="488"/>
      <c r="AH14" s="486">
        <v>15.4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129</v>
      </c>
      <c r="N15" s="491"/>
      <c r="O15" s="491"/>
      <c r="P15" s="491"/>
      <c r="Q15" s="492"/>
      <c r="R15" s="493">
        <v>10232</v>
      </c>
      <c r="S15" s="494"/>
      <c r="T15" s="494"/>
      <c r="U15" s="494"/>
      <c r="V15" s="495"/>
      <c r="W15" s="496" t="s">
        <v>137</v>
      </c>
      <c r="X15" s="392"/>
      <c r="Y15" s="392"/>
      <c r="Z15" s="392"/>
      <c r="AA15" s="392"/>
      <c r="AB15" s="393"/>
      <c r="AC15" s="359">
        <v>462</v>
      </c>
      <c r="AD15" s="360"/>
      <c r="AE15" s="360"/>
      <c r="AF15" s="360"/>
      <c r="AG15" s="361"/>
      <c r="AH15" s="359">
        <v>482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2008442</v>
      </c>
      <c r="BO15" s="436"/>
      <c r="BP15" s="436"/>
      <c r="BQ15" s="436"/>
      <c r="BR15" s="436"/>
      <c r="BS15" s="436"/>
      <c r="BT15" s="436"/>
      <c r="BU15" s="437"/>
      <c r="BV15" s="435">
        <v>1897295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10</v>
      </c>
      <c r="AD16" s="487"/>
      <c r="AE16" s="487"/>
      <c r="AF16" s="487"/>
      <c r="AG16" s="488"/>
      <c r="AH16" s="486">
        <v>9.1999999999999993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3194456</v>
      </c>
      <c r="BO16" s="407"/>
      <c r="BP16" s="407"/>
      <c r="BQ16" s="407"/>
      <c r="BR16" s="407"/>
      <c r="BS16" s="407"/>
      <c r="BT16" s="407"/>
      <c r="BU16" s="408"/>
      <c r="BV16" s="406">
        <v>3114135</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3649</v>
      </c>
      <c r="AD17" s="360"/>
      <c r="AE17" s="360"/>
      <c r="AF17" s="360"/>
      <c r="AG17" s="361"/>
      <c r="AH17" s="359">
        <v>3938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2595250</v>
      </c>
      <c r="BO17" s="407"/>
      <c r="BP17" s="407"/>
      <c r="BQ17" s="407"/>
      <c r="BR17" s="407"/>
      <c r="BS17" s="407"/>
      <c r="BT17" s="407"/>
      <c r="BU17" s="408"/>
      <c r="BV17" s="406">
        <v>2456149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50.81</v>
      </c>
      <c r="M18" s="459"/>
      <c r="N18" s="459"/>
      <c r="O18" s="459"/>
      <c r="P18" s="459"/>
      <c r="Q18" s="459"/>
      <c r="R18" s="460"/>
      <c r="S18" s="460"/>
      <c r="T18" s="460"/>
      <c r="U18" s="460"/>
      <c r="V18" s="461"/>
      <c r="W18" s="477"/>
      <c r="X18" s="478"/>
      <c r="Y18" s="478"/>
      <c r="Z18" s="478"/>
      <c r="AA18" s="478"/>
      <c r="AB18" s="502"/>
      <c r="AC18" s="376">
        <v>78.7</v>
      </c>
      <c r="AD18" s="377"/>
      <c r="AE18" s="377"/>
      <c r="AF18" s="377"/>
      <c r="AG18" s="462"/>
      <c r="AH18" s="376">
        <v>75.400000000000006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4082540</v>
      </c>
      <c r="BO18" s="407"/>
      <c r="BP18" s="407"/>
      <c r="BQ18" s="407"/>
      <c r="BR18" s="407"/>
      <c r="BS18" s="407"/>
      <c r="BT18" s="407"/>
      <c r="BU18" s="408"/>
      <c r="BV18" s="406">
        <v>3852548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214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6642247</v>
      </c>
      <c r="BO19" s="407"/>
      <c r="BP19" s="407"/>
      <c r="BQ19" s="407"/>
      <c r="BR19" s="407"/>
      <c r="BS19" s="407"/>
      <c r="BT19" s="407"/>
      <c r="BU19" s="408"/>
      <c r="BV19" s="406">
        <v>6780900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4735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4430319</v>
      </c>
      <c r="BO22" s="436"/>
      <c r="BP22" s="436"/>
      <c r="BQ22" s="436"/>
      <c r="BR22" s="436"/>
      <c r="BS22" s="436"/>
      <c r="BT22" s="436"/>
      <c r="BU22" s="437"/>
      <c r="BV22" s="435">
        <v>4806648</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3077744</v>
      </c>
      <c r="BO23" s="407"/>
      <c r="BP23" s="407"/>
      <c r="BQ23" s="407"/>
      <c r="BR23" s="407"/>
      <c r="BS23" s="407"/>
      <c r="BT23" s="407"/>
      <c r="BU23" s="408"/>
      <c r="BV23" s="406">
        <v>3384020</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7520</v>
      </c>
      <c r="R24" s="360"/>
      <c r="S24" s="360"/>
      <c r="T24" s="360"/>
      <c r="U24" s="360"/>
      <c r="V24" s="361"/>
      <c r="W24" s="449"/>
      <c r="X24" s="386"/>
      <c r="Y24" s="387"/>
      <c r="Z24" s="362" t="s">
        <v>162</v>
      </c>
      <c r="AA24" s="363"/>
      <c r="AB24" s="363"/>
      <c r="AC24" s="363"/>
      <c r="AD24" s="363"/>
      <c r="AE24" s="363"/>
      <c r="AF24" s="363"/>
      <c r="AG24" s="364"/>
      <c r="AH24" s="359">
        <v>118</v>
      </c>
      <c r="AI24" s="360"/>
      <c r="AJ24" s="360"/>
      <c r="AK24" s="360"/>
      <c r="AL24" s="361"/>
      <c r="AM24" s="359">
        <v>373942</v>
      </c>
      <c r="AN24" s="360"/>
      <c r="AO24" s="360"/>
      <c r="AP24" s="360"/>
      <c r="AQ24" s="360"/>
      <c r="AR24" s="361"/>
      <c r="AS24" s="359">
        <v>3169</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2880347</v>
      </c>
      <c r="BO24" s="407"/>
      <c r="BP24" s="407"/>
      <c r="BQ24" s="407"/>
      <c r="BR24" s="407"/>
      <c r="BS24" s="407"/>
      <c r="BT24" s="407"/>
      <c r="BU24" s="408"/>
      <c r="BV24" s="406">
        <v>3112508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6080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1982311</v>
      </c>
      <c r="BO25" s="436"/>
      <c r="BP25" s="436"/>
      <c r="BQ25" s="436"/>
      <c r="BR25" s="436"/>
      <c r="BS25" s="436"/>
      <c r="BT25" s="436"/>
      <c r="BU25" s="437"/>
      <c r="BV25" s="435">
        <v>1505450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5710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3100</v>
      </c>
      <c r="R27" s="360"/>
      <c r="S27" s="360"/>
      <c r="T27" s="360"/>
      <c r="U27" s="360"/>
      <c r="V27" s="361"/>
      <c r="W27" s="449"/>
      <c r="X27" s="386"/>
      <c r="Y27" s="387"/>
      <c r="Z27" s="362" t="s">
        <v>172</v>
      </c>
      <c r="AA27" s="363"/>
      <c r="AB27" s="363"/>
      <c r="AC27" s="363"/>
      <c r="AD27" s="363"/>
      <c r="AE27" s="363"/>
      <c r="AF27" s="363"/>
      <c r="AG27" s="364"/>
      <c r="AH27" s="359">
        <v>8</v>
      </c>
      <c r="AI27" s="360"/>
      <c r="AJ27" s="360"/>
      <c r="AK27" s="360"/>
      <c r="AL27" s="361"/>
      <c r="AM27" s="359">
        <v>25698</v>
      </c>
      <c r="AN27" s="360"/>
      <c r="AO27" s="360"/>
      <c r="AP27" s="360"/>
      <c r="AQ27" s="360"/>
      <c r="AR27" s="361"/>
      <c r="AS27" s="359">
        <v>3212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86137</v>
      </c>
      <c r="BO27" s="441"/>
      <c r="BP27" s="441"/>
      <c r="BQ27" s="441"/>
      <c r="BR27" s="441"/>
      <c r="BS27" s="441"/>
      <c r="BT27" s="441"/>
      <c r="BU27" s="442"/>
      <c r="BV27" s="440">
        <v>86136</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2700</v>
      </c>
      <c r="R28" s="360"/>
      <c r="S28" s="360"/>
      <c r="T28" s="360"/>
      <c r="U28" s="360"/>
      <c r="V28" s="361"/>
      <c r="W28" s="449"/>
      <c r="X28" s="386"/>
      <c r="Y28" s="387"/>
      <c r="Z28" s="362" t="s">
        <v>175</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1253904</v>
      </c>
      <c r="BO28" s="436"/>
      <c r="BP28" s="436"/>
      <c r="BQ28" s="436"/>
      <c r="BR28" s="436"/>
      <c r="BS28" s="436"/>
      <c r="BT28" s="436"/>
      <c r="BU28" s="437"/>
      <c r="BV28" s="435">
        <v>1253892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14</v>
      </c>
      <c r="M29" s="360"/>
      <c r="N29" s="360"/>
      <c r="O29" s="360"/>
      <c r="P29" s="361"/>
      <c r="Q29" s="359">
        <v>2500</v>
      </c>
      <c r="R29" s="360"/>
      <c r="S29" s="360"/>
      <c r="T29" s="360"/>
      <c r="U29" s="360"/>
      <c r="V29" s="361"/>
      <c r="W29" s="450"/>
      <c r="X29" s="451"/>
      <c r="Y29" s="452"/>
      <c r="Z29" s="362" t="s">
        <v>178</v>
      </c>
      <c r="AA29" s="363"/>
      <c r="AB29" s="363"/>
      <c r="AC29" s="363"/>
      <c r="AD29" s="363"/>
      <c r="AE29" s="363"/>
      <c r="AF29" s="363"/>
      <c r="AG29" s="364"/>
      <c r="AH29" s="359">
        <v>126</v>
      </c>
      <c r="AI29" s="360"/>
      <c r="AJ29" s="360"/>
      <c r="AK29" s="360"/>
      <c r="AL29" s="361"/>
      <c r="AM29" s="359">
        <v>399640</v>
      </c>
      <c r="AN29" s="360"/>
      <c r="AO29" s="360"/>
      <c r="AP29" s="360"/>
      <c r="AQ29" s="360"/>
      <c r="AR29" s="361"/>
      <c r="AS29" s="359">
        <v>3172</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458415</v>
      </c>
      <c r="BO29" s="407"/>
      <c r="BP29" s="407"/>
      <c r="BQ29" s="407"/>
      <c r="BR29" s="407"/>
      <c r="BS29" s="407"/>
      <c r="BT29" s="407"/>
      <c r="BU29" s="408"/>
      <c r="BV29" s="406">
        <v>484093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96.3</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6378102</v>
      </c>
      <c r="BO30" s="441"/>
      <c r="BP30" s="441"/>
      <c r="BQ30" s="441"/>
      <c r="BR30" s="441"/>
      <c r="BS30" s="441"/>
      <c r="BT30" s="441"/>
      <c r="BU30" s="442"/>
      <c r="BV30" s="440">
        <v>4914845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恩納村国民健康保険特別会計</v>
      </c>
      <c r="X34" s="355"/>
      <c r="Y34" s="355"/>
      <c r="Z34" s="355"/>
      <c r="AA34" s="355"/>
      <c r="AB34" s="355"/>
      <c r="AC34" s="355"/>
      <c r="AD34" s="355"/>
      <c r="AE34" s="355"/>
      <c r="AF34" s="355"/>
      <c r="AG34" s="355"/>
      <c r="AH34" s="355"/>
      <c r="AI34" s="355"/>
      <c r="AJ34" s="355"/>
      <c r="AK34" s="355"/>
      <c r="AL34" s="175"/>
      <c r="AM34" s="354">
        <f>IF(AO34="","",MAX(C34:D43,U34:V43)+1)</f>
        <v>4</v>
      </c>
      <c r="AN34" s="354"/>
      <c r="AO34" s="355" t="str">
        <f>IF('各会計、関係団体の財政状況及び健全化判断比率'!B30="","",'各会計、関係団体の財政状況及び健全化判断比率'!B30)</f>
        <v>水道事業会計</v>
      </c>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沖縄県市町村自治会館管理組合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沖縄県市町村総合事務組合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金武地区消防衛生組合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北部広域市町村圏事務組合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沖縄県介護保険広域連合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沖縄県後期高齢者医療広域</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中部北環境施設組合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uBA4W/cC1miyFFKmuu7zwOYamI6fIe90XSFxUfKBKfZ4VVv6PRYYbvt8XpJezplzeQnbTtsCUZ6HEHtVJX4+ZQ==" saltValue="lcVZ/Dyi7YYPJKRW/6x4/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216</v>
      </c>
      <c r="C5" s="664"/>
      <c r="D5" s="664"/>
      <c r="E5" s="664"/>
      <c r="F5" s="664"/>
      <c r="G5" s="664"/>
      <c r="H5" s="664"/>
      <c r="I5" s="664"/>
      <c r="J5" s="664"/>
      <c r="K5" s="664"/>
      <c r="L5" s="664"/>
      <c r="M5" s="664"/>
      <c r="N5" s="664"/>
      <c r="O5" s="664"/>
      <c r="P5" s="664"/>
      <c r="Q5" s="665"/>
      <c r="R5" s="660">
        <v>2220644</v>
      </c>
      <c r="S5" s="661"/>
      <c r="T5" s="661"/>
      <c r="U5" s="661"/>
      <c r="V5" s="661"/>
      <c r="W5" s="661"/>
      <c r="X5" s="661"/>
      <c r="Y5" s="689"/>
      <c r="Z5" s="702">
        <v>14.8</v>
      </c>
      <c r="AA5" s="702"/>
      <c r="AB5" s="702"/>
      <c r="AC5" s="702"/>
      <c r="AD5" s="703">
        <v>2220644</v>
      </c>
      <c r="AE5" s="703"/>
      <c r="AF5" s="703"/>
      <c r="AG5" s="703"/>
      <c r="AH5" s="703"/>
      <c r="AI5" s="703"/>
      <c r="AJ5" s="703"/>
      <c r="AK5" s="703"/>
      <c r="AL5" s="690">
        <v>42.7</v>
      </c>
      <c r="AM5" s="672"/>
      <c r="AN5" s="672"/>
      <c r="AO5" s="691"/>
      <c r="AP5" s="663" t="s">
        <v>217</v>
      </c>
      <c r="AQ5" s="664"/>
      <c r="AR5" s="664"/>
      <c r="AS5" s="664"/>
      <c r="AT5" s="664"/>
      <c r="AU5" s="664"/>
      <c r="AV5" s="664"/>
      <c r="AW5" s="664"/>
      <c r="AX5" s="664"/>
      <c r="AY5" s="664"/>
      <c r="AZ5" s="664"/>
      <c r="BA5" s="664"/>
      <c r="BB5" s="664"/>
      <c r="BC5" s="664"/>
      <c r="BD5" s="664"/>
      <c r="BE5" s="664"/>
      <c r="BF5" s="665"/>
      <c r="BG5" s="608">
        <v>2220644</v>
      </c>
      <c r="BH5" s="609"/>
      <c r="BI5" s="609"/>
      <c r="BJ5" s="609"/>
      <c r="BK5" s="609"/>
      <c r="BL5" s="609"/>
      <c r="BM5" s="609"/>
      <c r="BN5" s="610"/>
      <c r="BO5" s="646">
        <v>100</v>
      </c>
      <c r="BP5" s="646"/>
      <c r="BQ5" s="646"/>
      <c r="BR5" s="646"/>
      <c r="BS5" s="647" t="s">
        <v>121</v>
      </c>
      <c r="BT5" s="647"/>
      <c r="BU5" s="647"/>
      <c r="BV5" s="647"/>
      <c r="BW5" s="647"/>
      <c r="BX5" s="647"/>
      <c r="BY5" s="647"/>
      <c r="BZ5" s="647"/>
      <c r="CA5" s="647"/>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2">
      <c r="B6" s="605" t="s">
        <v>221</v>
      </c>
      <c r="C6" s="606"/>
      <c r="D6" s="606"/>
      <c r="E6" s="606"/>
      <c r="F6" s="606"/>
      <c r="G6" s="606"/>
      <c r="H6" s="606"/>
      <c r="I6" s="606"/>
      <c r="J6" s="606"/>
      <c r="K6" s="606"/>
      <c r="L6" s="606"/>
      <c r="M6" s="606"/>
      <c r="N6" s="606"/>
      <c r="O6" s="606"/>
      <c r="P6" s="606"/>
      <c r="Q6" s="607"/>
      <c r="R6" s="608">
        <v>28289</v>
      </c>
      <c r="S6" s="609"/>
      <c r="T6" s="609"/>
      <c r="U6" s="609"/>
      <c r="V6" s="609"/>
      <c r="W6" s="609"/>
      <c r="X6" s="609"/>
      <c r="Y6" s="610"/>
      <c r="Z6" s="646">
        <v>0.2</v>
      </c>
      <c r="AA6" s="646"/>
      <c r="AB6" s="646"/>
      <c r="AC6" s="646"/>
      <c r="AD6" s="647">
        <v>28289</v>
      </c>
      <c r="AE6" s="647"/>
      <c r="AF6" s="647"/>
      <c r="AG6" s="647"/>
      <c r="AH6" s="647"/>
      <c r="AI6" s="647"/>
      <c r="AJ6" s="647"/>
      <c r="AK6" s="647"/>
      <c r="AL6" s="611">
        <v>0.5</v>
      </c>
      <c r="AM6" s="612"/>
      <c r="AN6" s="612"/>
      <c r="AO6" s="648"/>
      <c r="AP6" s="605" t="s">
        <v>222</v>
      </c>
      <c r="AQ6" s="606"/>
      <c r="AR6" s="606"/>
      <c r="AS6" s="606"/>
      <c r="AT6" s="606"/>
      <c r="AU6" s="606"/>
      <c r="AV6" s="606"/>
      <c r="AW6" s="606"/>
      <c r="AX6" s="606"/>
      <c r="AY6" s="606"/>
      <c r="AZ6" s="606"/>
      <c r="BA6" s="606"/>
      <c r="BB6" s="606"/>
      <c r="BC6" s="606"/>
      <c r="BD6" s="606"/>
      <c r="BE6" s="606"/>
      <c r="BF6" s="607"/>
      <c r="BG6" s="608">
        <v>2220644</v>
      </c>
      <c r="BH6" s="609"/>
      <c r="BI6" s="609"/>
      <c r="BJ6" s="609"/>
      <c r="BK6" s="609"/>
      <c r="BL6" s="609"/>
      <c r="BM6" s="609"/>
      <c r="BN6" s="610"/>
      <c r="BO6" s="646">
        <v>100</v>
      </c>
      <c r="BP6" s="646"/>
      <c r="BQ6" s="646"/>
      <c r="BR6" s="646"/>
      <c r="BS6" s="647" t="s">
        <v>121</v>
      </c>
      <c r="BT6" s="647"/>
      <c r="BU6" s="647"/>
      <c r="BV6" s="647"/>
      <c r="BW6" s="647"/>
      <c r="BX6" s="647"/>
      <c r="BY6" s="647"/>
      <c r="BZ6" s="647"/>
      <c r="CA6" s="647"/>
      <c r="CB6" s="682"/>
      <c r="CD6" s="663" t="s">
        <v>223</v>
      </c>
      <c r="CE6" s="664"/>
      <c r="CF6" s="664"/>
      <c r="CG6" s="664"/>
      <c r="CH6" s="664"/>
      <c r="CI6" s="664"/>
      <c r="CJ6" s="664"/>
      <c r="CK6" s="664"/>
      <c r="CL6" s="664"/>
      <c r="CM6" s="664"/>
      <c r="CN6" s="664"/>
      <c r="CO6" s="664"/>
      <c r="CP6" s="664"/>
      <c r="CQ6" s="665"/>
      <c r="CR6" s="608">
        <v>120023</v>
      </c>
      <c r="CS6" s="609"/>
      <c r="CT6" s="609"/>
      <c r="CU6" s="609"/>
      <c r="CV6" s="609"/>
      <c r="CW6" s="609"/>
      <c r="CX6" s="609"/>
      <c r="CY6" s="610"/>
      <c r="CZ6" s="690">
        <v>0.8</v>
      </c>
      <c r="DA6" s="672"/>
      <c r="DB6" s="672"/>
      <c r="DC6" s="692"/>
      <c r="DD6" s="614" t="s">
        <v>121</v>
      </c>
      <c r="DE6" s="609"/>
      <c r="DF6" s="609"/>
      <c r="DG6" s="609"/>
      <c r="DH6" s="609"/>
      <c r="DI6" s="609"/>
      <c r="DJ6" s="609"/>
      <c r="DK6" s="609"/>
      <c r="DL6" s="609"/>
      <c r="DM6" s="609"/>
      <c r="DN6" s="609"/>
      <c r="DO6" s="609"/>
      <c r="DP6" s="610"/>
      <c r="DQ6" s="614">
        <v>120023</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211</v>
      </c>
      <c r="S7" s="609"/>
      <c r="T7" s="609"/>
      <c r="U7" s="609"/>
      <c r="V7" s="609"/>
      <c r="W7" s="609"/>
      <c r="X7" s="609"/>
      <c r="Y7" s="610"/>
      <c r="Z7" s="646">
        <v>0</v>
      </c>
      <c r="AA7" s="646"/>
      <c r="AB7" s="646"/>
      <c r="AC7" s="646"/>
      <c r="AD7" s="647">
        <v>211</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580388</v>
      </c>
      <c r="BH7" s="609"/>
      <c r="BI7" s="609"/>
      <c r="BJ7" s="609"/>
      <c r="BK7" s="609"/>
      <c r="BL7" s="609"/>
      <c r="BM7" s="609"/>
      <c r="BN7" s="610"/>
      <c r="BO7" s="646">
        <v>26.1</v>
      </c>
      <c r="BP7" s="646"/>
      <c r="BQ7" s="646"/>
      <c r="BR7" s="646"/>
      <c r="BS7" s="647" t="s">
        <v>121</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7226819</v>
      </c>
      <c r="CS7" s="609"/>
      <c r="CT7" s="609"/>
      <c r="CU7" s="609"/>
      <c r="CV7" s="609"/>
      <c r="CW7" s="609"/>
      <c r="CX7" s="609"/>
      <c r="CY7" s="610"/>
      <c r="CZ7" s="646">
        <v>50.3</v>
      </c>
      <c r="DA7" s="646"/>
      <c r="DB7" s="646"/>
      <c r="DC7" s="646"/>
      <c r="DD7" s="614">
        <v>31667</v>
      </c>
      <c r="DE7" s="609"/>
      <c r="DF7" s="609"/>
      <c r="DG7" s="609"/>
      <c r="DH7" s="609"/>
      <c r="DI7" s="609"/>
      <c r="DJ7" s="609"/>
      <c r="DK7" s="609"/>
      <c r="DL7" s="609"/>
      <c r="DM7" s="609"/>
      <c r="DN7" s="609"/>
      <c r="DO7" s="609"/>
      <c r="DP7" s="610"/>
      <c r="DQ7" s="614">
        <v>1793661</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2685</v>
      </c>
      <c r="S8" s="609"/>
      <c r="T8" s="609"/>
      <c r="U8" s="609"/>
      <c r="V8" s="609"/>
      <c r="W8" s="609"/>
      <c r="X8" s="609"/>
      <c r="Y8" s="610"/>
      <c r="Z8" s="646">
        <v>0</v>
      </c>
      <c r="AA8" s="646"/>
      <c r="AB8" s="646"/>
      <c r="AC8" s="646"/>
      <c r="AD8" s="647">
        <v>2685</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19847</v>
      </c>
      <c r="BH8" s="609"/>
      <c r="BI8" s="609"/>
      <c r="BJ8" s="609"/>
      <c r="BK8" s="609"/>
      <c r="BL8" s="609"/>
      <c r="BM8" s="609"/>
      <c r="BN8" s="610"/>
      <c r="BO8" s="646">
        <v>0.9</v>
      </c>
      <c r="BP8" s="646"/>
      <c r="BQ8" s="646"/>
      <c r="BR8" s="646"/>
      <c r="BS8" s="647" t="s">
        <v>121</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2117822</v>
      </c>
      <c r="CS8" s="609"/>
      <c r="CT8" s="609"/>
      <c r="CU8" s="609"/>
      <c r="CV8" s="609"/>
      <c r="CW8" s="609"/>
      <c r="CX8" s="609"/>
      <c r="CY8" s="610"/>
      <c r="CZ8" s="646">
        <v>14.8</v>
      </c>
      <c r="DA8" s="646"/>
      <c r="DB8" s="646"/>
      <c r="DC8" s="646"/>
      <c r="DD8" s="614" t="s">
        <v>121</v>
      </c>
      <c r="DE8" s="609"/>
      <c r="DF8" s="609"/>
      <c r="DG8" s="609"/>
      <c r="DH8" s="609"/>
      <c r="DI8" s="609"/>
      <c r="DJ8" s="609"/>
      <c r="DK8" s="609"/>
      <c r="DL8" s="609"/>
      <c r="DM8" s="609"/>
      <c r="DN8" s="609"/>
      <c r="DO8" s="609"/>
      <c r="DP8" s="610"/>
      <c r="DQ8" s="614">
        <v>1147133</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2985</v>
      </c>
      <c r="S9" s="609"/>
      <c r="T9" s="609"/>
      <c r="U9" s="609"/>
      <c r="V9" s="609"/>
      <c r="W9" s="609"/>
      <c r="X9" s="609"/>
      <c r="Y9" s="610"/>
      <c r="Z9" s="646">
        <v>0</v>
      </c>
      <c r="AA9" s="646"/>
      <c r="AB9" s="646"/>
      <c r="AC9" s="646"/>
      <c r="AD9" s="647">
        <v>2985</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454344</v>
      </c>
      <c r="BH9" s="609"/>
      <c r="BI9" s="609"/>
      <c r="BJ9" s="609"/>
      <c r="BK9" s="609"/>
      <c r="BL9" s="609"/>
      <c r="BM9" s="609"/>
      <c r="BN9" s="610"/>
      <c r="BO9" s="646">
        <v>20.5</v>
      </c>
      <c r="BP9" s="646"/>
      <c r="BQ9" s="646"/>
      <c r="BR9" s="646"/>
      <c r="BS9" s="647" t="s">
        <v>121</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737591</v>
      </c>
      <c r="CS9" s="609"/>
      <c r="CT9" s="609"/>
      <c r="CU9" s="609"/>
      <c r="CV9" s="609"/>
      <c r="CW9" s="609"/>
      <c r="CX9" s="609"/>
      <c r="CY9" s="610"/>
      <c r="CZ9" s="646">
        <v>5.0999999999999996</v>
      </c>
      <c r="DA9" s="646"/>
      <c r="DB9" s="646"/>
      <c r="DC9" s="646"/>
      <c r="DD9" s="614">
        <v>493</v>
      </c>
      <c r="DE9" s="609"/>
      <c r="DF9" s="609"/>
      <c r="DG9" s="609"/>
      <c r="DH9" s="609"/>
      <c r="DI9" s="609"/>
      <c r="DJ9" s="609"/>
      <c r="DK9" s="609"/>
      <c r="DL9" s="609"/>
      <c r="DM9" s="609"/>
      <c r="DN9" s="609"/>
      <c r="DO9" s="609"/>
      <c r="DP9" s="610"/>
      <c r="DQ9" s="614">
        <v>479072</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60082</v>
      </c>
      <c r="BH10" s="609"/>
      <c r="BI10" s="609"/>
      <c r="BJ10" s="609"/>
      <c r="BK10" s="609"/>
      <c r="BL10" s="609"/>
      <c r="BM10" s="609"/>
      <c r="BN10" s="610"/>
      <c r="BO10" s="646">
        <v>2.7</v>
      </c>
      <c r="BP10" s="646"/>
      <c r="BQ10" s="646"/>
      <c r="BR10" s="646"/>
      <c r="BS10" s="647" t="s">
        <v>121</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283747</v>
      </c>
      <c r="S11" s="609"/>
      <c r="T11" s="609"/>
      <c r="U11" s="609"/>
      <c r="V11" s="609"/>
      <c r="W11" s="609"/>
      <c r="X11" s="609"/>
      <c r="Y11" s="610"/>
      <c r="Z11" s="611">
        <v>1.9</v>
      </c>
      <c r="AA11" s="612"/>
      <c r="AB11" s="612"/>
      <c r="AC11" s="613"/>
      <c r="AD11" s="614">
        <v>283747</v>
      </c>
      <c r="AE11" s="609"/>
      <c r="AF11" s="609"/>
      <c r="AG11" s="609"/>
      <c r="AH11" s="609"/>
      <c r="AI11" s="609"/>
      <c r="AJ11" s="609"/>
      <c r="AK11" s="610"/>
      <c r="AL11" s="611">
        <v>5.5</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46115</v>
      </c>
      <c r="BH11" s="609"/>
      <c r="BI11" s="609"/>
      <c r="BJ11" s="609"/>
      <c r="BK11" s="609"/>
      <c r="BL11" s="609"/>
      <c r="BM11" s="609"/>
      <c r="BN11" s="610"/>
      <c r="BO11" s="646">
        <v>2.1</v>
      </c>
      <c r="BP11" s="646"/>
      <c r="BQ11" s="646"/>
      <c r="BR11" s="646"/>
      <c r="BS11" s="647" t="s">
        <v>121</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1026664</v>
      </c>
      <c r="CS11" s="609"/>
      <c r="CT11" s="609"/>
      <c r="CU11" s="609"/>
      <c r="CV11" s="609"/>
      <c r="CW11" s="609"/>
      <c r="CX11" s="609"/>
      <c r="CY11" s="610"/>
      <c r="CZ11" s="646">
        <v>7.2</v>
      </c>
      <c r="DA11" s="646"/>
      <c r="DB11" s="646"/>
      <c r="DC11" s="646"/>
      <c r="DD11" s="614">
        <v>496753</v>
      </c>
      <c r="DE11" s="609"/>
      <c r="DF11" s="609"/>
      <c r="DG11" s="609"/>
      <c r="DH11" s="609"/>
      <c r="DI11" s="609"/>
      <c r="DJ11" s="609"/>
      <c r="DK11" s="609"/>
      <c r="DL11" s="609"/>
      <c r="DM11" s="609"/>
      <c r="DN11" s="609"/>
      <c r="DO11" s="609"/>
      <c r="DP11" s="610"/>
      <c r="DQ11" s="614">
        <v>380561</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v>102043</v>
      </c>
      <c r="S12" s="609"/>
      <c r="T12" s="609"/>
      <c r="U12" s="609"/>
      <c r="V12" s="609"/>
      <c r="W12" s="609"/>
      <c r="X12" s="609"/>
      <c r="Y12" s="610"/>
      <c r="Z12" s="646">
        <v>0.7</v>
      </c>
      <c r="AA12" s="646"/>
      <c r="AB12" s="646"/>
      <c r="AC12" s="646"/>
      <c r="AD12" s="647">
        <v>102043</v>
      </c>
      <c r="AE12" s="647"/>
      <c r="AF12" s="647"/>
      <c r="AG12" s="647"/>
      <c r="AH12" s="647"/>
      <c r="AI12" s="647"/>
      <c r="AJ12" s="647"/>
      <c r="AK12" s="647"/>
      <c r="AL12" s="611">
        <v>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1544933</v>
      </c>
      <c r="BH12" s="609"/>
      <c r="BI12" s="609"/>
      <c r="BJ12" s="609"/>
      <c r="BK12" s="609"/>
      <c r="BL12" s="609"/>
      <c r="BM12" s="609"/>
      <c r="BN12" s="610"/>
      <c r="BO12" s="646">
        <v>69.599999999999994</v>
      </c>
      <c r="BP12" s="646"/>
      <c r="BQ12" s="646"/>
      <c r="BR12" s="646"/>
      <c r="BS12" s="647" t="s">
        <v>121</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313537</v>
      </c>
      <c r="CS12" s="609"/>
      <c r="CT12" s="609"/>
      <c r="CU12" s="609"/>
      <c r="CV12" s="609"/>
      <c r="CW12" s="609"/>
      <c r="CX12" s="609"/>
      <c r="CY12" s="610"/>
      <c r="CZ12" s="646">
        <v>2.2000000000000002</v>
      </c>
      <c r="DA12" s="646"/>
      <c r="DB12" s="646"/>
      <c r="DC12" s="646"/>
      <c r="DD12" s="614" t="s">
        <v>121</v>
      </c>
      <c r="DE12" s="609"/>
      <c r="DF12" s="609"/>
      <c r="DG12" s="609"/>
      <c r="DH12" s="609"/>
      <c r="DI12" s="609"/>
      <c r="DJ12" s="609"/>
      <c r="DK12" s="609"/>
      <c r="DL12" s="609"/>
      <c r="DM12" s="609"/>
      <c r="DN12" s="609"/>
      <c r="DO12" s="609"/>
      <c r="DP12" s="610"/>
      <c r="DQ12" s="614">
        <v>141852</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1544927</v>
      </c>
      <c r="BH13" s="609"/>
      <c r="BI13" s="609"/>
      <c r="BJ13" s="609"/>
      <c r="BK13" s="609"/>
      <c r="BL13" s="609"/>
      <c r="BM13" s="609"/>
      <c r="BN13" s="610"/>
      <c r="BO13" s="646">
        <v>69.599999999999994</v>
      </c>
      <c r="BP13" s="646"/>
      <c r="BQ13" s="646"/>
      <c r="BR13" s="646"/>
      <c r="BS13" s="647" t="s">
        <v>121</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950780</v>
      </c>
      <c r="CS13" s="609"/>
      <c r="CT13" s="609"/>
      <c r="CU13" s="609"/>
      <c r="CV13" s="609"/>
      <c r="CW13" s="609"/>
      <c r="CX13" s="609"/>
      <c r="CY13" s="610"/>
      <c r="CZ13" s="646">
        <v>6.6</v>
      </c>
      <c r="DA13" s="646"/>
      <c r="DB13" s="646"/>
      <c r="DC13" s="646"/>
      <c r="DD13" s="614">
        <v>674708</v>
      </c>
      <c r="DE13" s="609"/>
      <c r="DF13" s="609"/>
      <c r="DG13" s="609"/>
      <c r="DH13" s="609"/>
      <c r="DI13" s="609"/>
      <c r="DJ13" s="609"/>
      <c r="DK13" s="609"/>
      <c r="DL13" s="609"/>
      <c r="DM13" s="609"/>
      <c r="DN13" s="609"/>
      <c r="DO13" s="609"/>
      <c r="DP13" s="610"/>
      <c r="DQ13" s="614">
        <v>435158</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243</v>
      </c>
      <c r="S14" s="609"/>
      <c r="T14" s="609"/>
      <c r="U14" s="609"/>
      <c r="V14" s="609"/>
      <c r="W14" s="609"/>
      <c r="X14" s="609"/>
      <c r="Y14" s="610"/>
      <c r="Z14" s="646">
        <v>0</v>
      </c>
      <c r="AA14" s="646"/>
      <c r="AB14" s="646"/>
      <c r="AC14" s="646"/>
      <c r="AD14" s="647">
        <v>243</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49745</v>
      </c>
      <c r="BH14" s="609"/>
      <c r="BI14" s="609"/>
      <c r="BJ14" s="609"/>
      <c r="BK14" s="609"/>
      <c r="BL14" s="609"/>
      <c r="BM14" s="609"/>
      <c r="BN14" s="610"/>
      <c r="BO14" s="646">
        <v>2.2000000000000002</v>
      </c>
      <c r="BP14" s="646"/>
      <c r="BQ14" s="646"/>
      <c r="BR14" s="646"/>
      <c r="BS14" s="647" t="s">
        <v>121</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246168</v>
      </c>
      <c r="CS14" s="609"/>
      <c r="CT14" s="609"/>
      <c r="CU14" s="609"/>
      <c r="CV14" s="609"/>
      <c r="CW14" s="609"/>
      <c r="CX14" s="609"/>
      <c r="CY14" s="610"/>
      <c r="CZ14" s="646">
        <v>1.7</v>
      </c>
      <c r="DA14" s="646"/>
      <c r="DB14" s="646"/>
      <c r="DC14" s="646"/>
      <c r="DD14" s="614">
        <v>13200</v>
      </c>
      <c r="DE14" s="609"/>
      <c r="DF14" s="609"/>
      <c r="DG14" s="609"/>
      <c r="DH14" s="609"/>
      <c r="DI14" s="609"/>
      <c r="DJ14" s="609"/>
      <c r="DK14" s="609"/>
      <c r="DL14" s="609"/>
      <c r="DM14" s="609"/>
      <c r="DN14" s="609"/>
      <c r="DO14" s="609"/>
      <c r="DP14" s="610"/>
      <c r="DQ14" s="614">
        <v>246168</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45578</v>
      </c>
      <c r="BH15" s="609"/>
      <c r="BI15" s="609"/>
      <c r="BJ15" s="609"/>
      <c r="BK15" s="609"/>
      <c r="BL15" s="609"/>
      <c r="BM15" s="609"/>
      <c r="BN15" s="610"/>
      <c r="BO15" s="646">
        <v>2.1</v>
      </c>
      <c r="BP15" s="646"/>
      <c r="BQ15" s="646"/>
      <c r="BR15" s="646"/>
      <c r="BS15" s="647" t="s">
        <v>121</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1145795</v>
      </c>
      <c r="CS15" s="609"/>
      <c r="CT15" s="609"/>
      <c r="CU15" s="609"/>
      <c r="CV15" s="609"/>
      <c r="CW15" s="609"/>
      <c r="CX15" s="609"/>
      <c r="CY15" s="610"/>
      <c r="CZ15" s="646">
        <v>8</v>
      </c>
      <c r="DA15" s="646"/>
      <c r="DB15" s="646"/>
      <c r="DC15" s="646"/>
      <c r="DD15" s="614">
        <v>199128</v>
      </c>
      <c r="DE15" s="609"/>
      <c r="DF15" s="609"/>
      <c r="DG15" s="609"/>
      <c r="DH15" s="609"/>
      <c r="DI15" s="609"/>
      <c r="DJ15" s="609"/>
      <c r="DK15" s="609"/>
      <c r="DL15" s="609"/>
      <c r="DM15" s="609"/>
      <c r="DN15" s="609"/>
      <c r="DO15" s="609"/>
      <c r="DP15" s="610"/>
      <c r="DQ15" s="614">
        <v>837806</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2781</v>
      </c>
      <c r="S16" s="609"/>
      <c r="T16" s="609"/>
      <c r="U16" s="609"/>
      <c r="V16" s="609"/>
      <c r="W16" s="609"/>
      <c r="X16" s="609"/>
      <c r="Y16" s="610"/>
      <c r="Z16" s="646">
        <v>0</v>
      </c>
      <c r="AA16" s="646"/>
      <c r="AB16" s="646"/>
      <c r="AC16" s="646"/>
      <c r="AD16" s="647">
        <v>2781</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v>36929</v>
      </c>
      <c r="CS16" s="609"/>
      <c r="CT16" s="609"/>
      <c r="CU16" s="609"/>
      <c r="CV16" s="609"/>
      <c r="CW16" s="609"/>
      <c r="CX16" s="609"/>
      <c r="CY16" s="610"/>
      <c r="CZ16" s="646">
        <v>0.3</v>
      </c>
      <c r="DA16" s="646"/>
      <c r="DB16" s="646"/>
      <c r="DC16" s="646"/>
      <c r="DD16" s="614" t="s">
        <v>121</v>
      </c>
      <c r="DE16" s="609"/>
      <c r="DF16" s="609"/>
      <c r="DG16" s="609"/>
      <c r="DH16" s="609"/>
      <c r="DI16" s="609"/>
      <c r="DJ16" s="609"/>
      <c r="DK16" s="609"/>
      <c r="DL16" s="609"/>
      <c r="DM16" s="609"/>
      <c r="DN16" s="609"/>
      <c r="DO16" s="609"/>
      <c r="DP16" s="610"/>
      <c r="DQ16" s="614">
        <v>1934</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28647</v>
      </c>
      <c r="S17" s="609"/>
      <c r="T17" s="609"/>
      <c r="U17" s="609"/>
      <c r="V17" s="609"/>
      <c r="W17" s="609"/>
      <c r="X17" s="609"/>
      <c r="Y17" s="610"/>
      <c r="Z17" s="646">
        <v>0.2</v>
      </c>
      <c r="AA17" s="646"/>
      <c r="AB17" s="646"/>
      <c r="AC17" s="646"/>
      <c r="AD17" s="647">
        <v>28647</v>
      </c>
      <c r="AE17" s="647"/>
      <c r="AF17" s="647"/>
      <c r="AG17" s="647"/>
      <c r="AH17" s="647"/>
      <c r="AI17" s="647"/>
      <c r="AJ17" s="647"/>
      <c r="AK17" s="647"/>
      <c r="AL17" s="611">
        <v>0.6</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431956</v>
      </c>
      <c r="CS17" s="609"/>
      <c r="CT17" s="609"/>
      <c r="CU17" s="609"/>
      <c r="CV17" s="609"/>
      <c r="CW17" s="609"/>
      <c r="CX17" s="609"/>
      <c r="CY17" s="610"/>
      <c r="CZ17" s="646">
        <v>3</v>
      </c>
      <c r="DA17" s="646"/>
      <c r="DB17" s="646"/>
      <c r="DC17" s="646"/>
      <c r="DD17" s="614" t="s">
        <v>121</v>
      </c>
      <c r="DE17" s="609"/>
      <c r="DF17" s="609"/>
      <c r="DG17" s="609"/>
      <c r="DH17" s="609"/>
      <c r="DI17" s="609"/>
      <c r="DJ17" s="609"/>
      <c r="DK17" s="609"/>
      <c r="DL17" s="609"/>
      <c r="DM17" s="609"/>
      <c r="DN17" s="609"/>
      <c r="DO17" s="609"/>
      <c r="DP17" s="610"/>
      <c r="DQ17" s="614">
        <v>395803</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4529</v>
      </c>
      <c r="S18" s="609"/>
      <c r="T18" s="609"/>
      <c r="U18" s="609"/>
      <c r="V18" s="609"/>
      <c r="W18" s="609"/>
      <c r="X18" s="609"/>
      <c r="Y18" s="610"/>
      <c r="Z18" s="646">
        <v>0</v>
      </c>
      <c r="AA18" s="646"/>
      <c r="AB18" s="646"/>
      <c r="AC18" s="646"/>
      <c r="AD18" s="647">
        <v>4529</v>
      </c>
      <c r="AE18" s="647"/>
      <c r="AF18" s="647"/>
      <c r="AG18" s="647"/>
      <c r="AH18" s="647"/>
      <c r="AI18" s="647"/>
      <c r="AJ18" s="647"/>
      <c r="AK18" s="647"/>
      <c r="AL18" s="611">
        <v>0.1</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4529</v>
      </c>
      <c r="S19" s="609"/>
      <c r="T19" s="609"/>
      <c r="U19" s="609"/>
      <c r="V19" s="609"/>
      <c r="W19" s="609"/>
      <c r="X19" s="609"/>
      <c r="Y19" s="610"/>
      <c r="Z19" s="646">
        <v>0</v>
      </c>
      <c r="AA19" s="646"/>
      <c r="AB19" s="646"/>
      <c r="AC19" s="646"/>
      <c r="AD19" s="647">
        <v>4529</v>
      </c>
      <c r="AE19" s="647"/>
      <c r="AF19" s="647"/>
      <c r="AG19" s="647"/>
      <c r="AH19" s="647"/>
      <c r="AI19" s="647"/>
      <c r="AJ19" s="647"/>
      <c r="AK19" s="647"/>
      <c r="AL19" s="611">
        <v>0.1</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83" t="s">
        <v>263</v>
      </c>
      <c r="C20" s="684"/>
      <c r="D20" s="684"/>
      <c r="E20" s="684"/>
      <c r="F20" s="684"/>
      <c r="G20" s="684"/>
      <c r="H20" s="684"/>
      <c r="I20" s="684"/>
      <c r="J20" s="684"/>
      <c r="K20" s="684"/>
      <c r="L20" s="684"/>
      <c r="M20" s="684"/>
      <c r="N20" s="684"/>
      <c r="O20" s="684"/>
      <c r="P20" s="684"/>
      <c r="Q20" s="685"/>
      <c r="R20" s="608" t="s">
        <v>121</v>
      </c>
      <c r="S20" s="609"/>
      <c r="T20" s="609"/>
      <c r="U20" s="609"/>
      <c r="V20" s="609"/>
      <c r="W20" s="609"/>
      <c r="X20" s="609"/>
      <c r="Y20" s="610"/>
      <c r="Z20" s="646" t="s">
        <v>121</v>
      </c>
      <c r="AA20" s="646"/>
      <c r="AB20" s="646"/>
      <c r="AC20" s="646"/>
      <c r="AD20" s="647" t="s">
        <v>121</v>
      </c>
      <c r="AE20" s="647"/>
      <c r="AF20" s="647"/>
      <c r="AG20" s="647"/>
      <c r="AH20" s="647"/>
      <c r="AI20" s="647"/>
      <c r="AJ20" s="647"/>
      <c r="AK20" s="647"/>
      <c r="AL20" s="611" t="s">
        <v>121</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14354084</v>
      </c>
      <c r="CS20" s="609"/>
      <c r="CT20" s="609"/>
      <c r="CU20" s="609"/>
      <c r="CV20" s="609"/>
      <c r="CW20" s="609"/>
      <c r="CX20" s="609"/>
      <c r="CY20" s="610"/>
      <c r="CZ20" s="646">
        <v>100</v>
      </c>
      <c r="DA20" s="646"/>
      <c r="DB20" s="646"/>
      <c r="DC20" s="646"/>
      <c r="DD20" s="614">
        <v>1415949</v>
      </c>
      <c r="DE20" s="609"/>
      <c r="DF20" s="609"/>
      <c r="DG20" s="609"/>
      <c r="DH20" s="609"/>
      <c r="DI20" s="609"/>
      <c r="DJ20" s="609"/>
      <c r="DK20" s="609"/>
      <c r="DL20" s="609"/>
      <c r="DM20" s="609"/>
      <c r="DN20" s="609"/>
      <c r="DO20" s="609"/>
      <c r="DP20" s="610"/>
      <c r="DQ20" s="614">
        <v>5979171</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1400466</v>
      </c>
      <c r="S21" s="609"/>
      <c r="T21" s="609"/>
      <c r="U21" s="609"/>
      <c r="V21" s="609"/>
      <c r="W21" s="609"/>
      <c r="X21" s="609"/>
      <c r="Y21" s="610"/>
      <c r="Z21" s="646">
        <v>9.3000000000000007</v>
      </c>
      <c r="AA21" s="646"/>
      <c r="AB21" s="646"/>
      <c r="AC21" s="646"/>
      <c r="AD21" s="647">
        <v>1186014</v>
      </c>
      <c r="AE21" s="647"/>
      <c r="AF21" s="647"/>
      <c r="AG21" s="647"/>
      <c r="AH21" s="647"/>
      <c r="AI21" s="647"/>
      <c r="AJ21" s="647"/>
      <c r="AK21" s="647"/>
      <c r="AL21" s="611">
        <v>22.8</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1186014</v>
      </c>
      <c r="S22" s="609"/>
      <c r="T22" s="609"/>
      <c r="U22" s="609"/>
      <c r="V22" s="609"/>
      <c r="W22" s="609"/>
      <c r="X22" s="609"/>
      <c r="Y22" s="610"/>
      <c r="Z22" s="646">
        <v>7.9</v>
      </c>
      <c r="AA22" s="646"/>
      <c r="AB22" s="646"/>
      <c r="AC22" s="646"/>
      <c r="AD22" s="647">
        <v>1186014</v>
      </c>
      <c r="AE22" s="647"/>
      <c r="AF22" s="647"/>
      <c r="AG22" s="647"/>
      <c r="AH22" s="647"/>
      <c r="AI22" s="647"/>
      <c r="AJ22" s="647"/>
      <c r="AK22" s="647"/>
      <c r="AL22" s="611">
        <v>22.8</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271</v>
      </c>
      <c r="C23" s="606"/>
      <c r="D23" s="606"/>
      <c r="E23" s="606"/>
      <c r="F23" s="606"/>
      <c r="G23" s="606"/>
      <c r="H23" s="606"/>
      <c r="I23" s="606"/>
      <c r="J23" s="606"/>
      <c r="K23" s="606"/>
      <c r="L23" s="606"/>
      <c r="M23" s="606"/>
      <c r="N23" s="606"/>
      <c r="O23" s="606"/>
      <c r="P23" s="606"/>
      <c r="Q23" s="607"/>
      <c r="R23" s="608">
        <v>214452</v>
      </c>
      <c r="S23" s="609"/>
      <c r="T23" s="609"/>
      <c r="U23" s="609"/>
      <c r="V23" s="609"/>
      <c r="W23" s="609"/>
      <c r="X23" s="609"/>
      <c r="Y23" s="610"/>
      <c r="Z23" s="646">
        <v>1.4</v>
      </c>
      <c r="AA23" s="646"/>
      <c r="AB23" s="646"/>
      <c r="AC23" s="646"/>
      <c r="AD23" s="647" t="s">
        <v>121</v>
      </c>
      <c r="AE23" s="647"/>
      <c r="AF23" s="647"/>
      <c r="AG23" s="647"/>
      <c r="AH23" s="647"/>
      <c r="AI23" s="647"/>
      <c r="AJ23" s="647"/>
      <c r="AK23" s="647"/>
      <c r="AL23" s="611" t="s">
        <v>121</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2"/>
      <c r="CD24" s="663" t="s">
        <v>280</v>
      </c>
      <c r="CE24" s="664"/>
      <c r="CF24" s="664"/>
      <c r="CG24" s="664"/>
      <c r="CH24" s="664"/>
      <c r="CI24" s="664"/>
      <c r="CJ24" s="664"/>
      <c r="CK24" s="664"/>
      <c r="CL24" s="664"/>
      <c r="CM24" s="664"/>
      <c r="CN24" s="664"/>
      <c r="CO24" s="664"/>
      <c r="CP24" s="664"/>
      <c r="CQ24" s="665"/>
      <c r="CR24" s="660">
        <v>2786846</v>
      </c>
      <c r="CS24" s="661"/>
      <c r="CT24" s="661"/>
      <c r="CU24" s="661"/>
      <c r="CV24" s="661"/>
      <c r="CW24" s="661"/>
      <c r="CX24" s="661"/>
      <c r="CY24" s="689"/>
      <c r="CZ24" s="690">
        <v>19.399999999999999</v>
      </c>
      <c r="DA24" s="672"/>
      <c r="DB24" s="672"/>
      <c r="DC24" s="692"/>
      <c r="DD24" s="688">
        <v>2043080</v>
      </c>
      <c r="DE24" s="661"/>
      <c r="DF24" s="661"/>
      <c r="DG24" s="661"/>
      <c r="DH24" s="661"/>
      <c r="DI24" s="661"/>
      <c r="DJ24" s="661"/>
      <c r="DK24" s="689"/>
      <c r="DL24" s="688">
        <v>2003215</v>
      </c>
      <c r="DM24" s="661"/>
      <c r="DN24" s="661"/>
      <c r="DO24" s="661"/>
      <c r="DP24" s="661"/>
      <c r="DQ24" s="661"/>
      <c r="DR24" s="661"/>
      <c r="DS24" s="661"/>
      <c r="DT24" s="661"/>
      <c r="DU24" s="661"/>
      <c r="DV24" s="689"/>
      <c r="DW24" s="690">
        <v>38.299999999999997</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4077270</v>
      </c>
      <c r="S25" s="609"/>
      <c r="T25" s="609"/>
      <c r="U25" s="609"/>
      <c r="V25" s="609"/>
      <c r="W25" s="609"/>
      <c r="X25" s="609"/>
      <c r="Y25" s="610"/>
      <c r="Z25" s="646">
        <v>27.2</v>
      </c>
      <c r="AA25" s="646"/>
      <c r="AB25" s="646"/>
      <c r="AC25" s="646"/>
      <c r="AD25" s="647">
        <v>3862818</v>
      </c>
      <c r="AE25" s="647"/>
      <c r="AF25" s="647"/>
      <c r="AG25" s="647"/>
      <c r="AH25" s="647"/>
      <c r="AI25" s="647"/>
      <c r="AJ25" s="647"/>
      <c r="AK25" s="647"/>
      <c r="AL25" s="611">
        <v>74.3</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1460110</v>
      </c>
      <c r="CS25" s="621"/>
      <c r="CT25" s="621"/>
      <c r="CU25" s="621"/>
      <c r="CV25" s="621"/>
      <c r="CW25" s="621"/>
      <c r="CX25" s="621"/>
      <c r="CY25" s="622"/>
      <c r="CZ25" s="611">
        <v>10.199999999999999</v>
      </c>
      <c r="DA25" s="623"/>
      <c r="DB25" s="623"/>
      <c r="DC25" s="624"/>
      <c r="DD25" s="614">
        <v>1319357</v>
      </c>
      <c r="DE25" s="621"/>
      <c r="DF25" s="621"/>
      <c r="DG25" s="621"/>
      <c r="DH25" s="621"/>
      <c r="DI25" s="621"/>
      <c r="DJ25" s="621"/>
      <c r="DK25" s="622"/>
      <c r="DL25" s="614">
        <v>1286322</v>
      </c>
      <c r="DM25" s="621"/>
      <c r="DN25" s="621"/>
      <c r="DO25" s="621"/>
      <c r="DP25" s="621"/>
      <c r="DQ25" s="621"/>
      <c r="DR25" s="621"/>
      <c r="DS25" s="621"/>
      <c r="DT25" s="621"/>
      <c r="DU25" s="621"/>
      <c r="DV25" s="622"/>
      <c r="DW25" s="611">
        <v>24.6</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1052</v>
      </c>
      <c r="S26" s="609"/>
      <c r="T26" s="609"/>
      <c r="U26" s="609"/>
      <c r="V26" s="609"/>
      <c r="W26" s="609"/>
      <c r="X26" s="609"/>
      <c r="Y26" s="610"/>
      <c r="Z26" s="646">
        <v>0</v>
      </c>
      <c r="AA26" s="646"/>
      <c r="AB26" s="646"/>
      <c r="AC26" s="646"/>
      <c r="AD26" s="647">
        <v>1052</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740186</v>
      </c>
      <c r="CS26" s="609"/>
      <c r="CT26" s="609"/>
      <c r="CU26" s="609"/>
      <c r="CV26" s="609"/>
      <c r="CW26" s="609"/>
      <c r="CX26" s="609"/>
      <c r="CY26" s="610"/>
      <c r="CZ26" s="611">
        <v>5.2</v>
      </c>
      <c r="DA26" s="623"/>
      <c r="DB26" s="623"/>
      <c r="DC26" s="624"/>
      <c r="DD26" s="614">
        <v>707575</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119816</v>
      </c>
      <c r="S27" s="609"/>
      <c r="T27" s="609"/>
      <c r="U27" s="609"/>
      <c r="V27" s="609"/>
      <c r="W27" s="609"/>
      <c r="X27" s="609"/>
      <c r="Y27" s="610"/>
      <c r="Z27" s="646">
        <v>0.8</v>
      </c>
      <c r="AA27" s="646"/>
      <c r="AB27" s="646"/>
      <c r="AC27" s="646"/>
      <c r="AD27" s="647" t="s">
        <v>121</v>
      </c>
      <c r="AE27" s="647"/>
      <c r="AF27" s="647"/>
      <c r="AG27" s="647"/>
      <c r="AH27" s="647"/>
      <c r="AI27" s="647"/>
      <c r="AJ27" s="647"/>
      <c r="AK27" s="647"/>
      <c r="AL27" s="611" t="s">
        <v>121</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2220644</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894780</v>
      </c>
      <c r="CS27" s="621"/>
      <c r="CT27" s="621"/>
      <c r="CU27" s="621"/>
      <c r="CV27" s="621"/>
      <c r="CW27" s="621"/>
      <c r="CX27" s="621"/>
      <c r="CY27" s="622"/>
      <c r="CZ27" s="611">
        <v>6.2</v>
      </c>
      <c r="DA27" s="623"/>
      <c r="DB27" s="623"/>
      <c r="DC27" s="624"/>
      <c r="DD27" s="614">
        <v>327920</v>
      </c>
      <c r="DE27" s="621"/>
      <c r="DF27" s="621"/>
      <c r="DG27" s="621"/>
      <c r="DH27" s="621"/>
      <c r="DI27" s="621"/>
      <c r="DJ27" s="621"/>
      <c r="DK27" s="622"/>
      <c r="DL27" s="614">
        <v>321090</v>
      </c>
      <c r="DM27" s="621"/>
      <c r="DN27" s="621"/>
      <c r="DO27" s="621"/>
      <c r="DP27" s="621"/>
      <c r="DQ27" s="621"/>
      <c r="DR27" s="621"/>
      <c r="DS27" s="621"/>
      <c r="DT27" s="621"/>
      <c r="DU27" s="621"/>
      <c r="DV27" s="622"/>
      <c r="DW27" s="611">
        <v>6.1</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165667</v>
      </c>
      <c r="S28" s="609"/>
      <c r="T28" s="609"/>
      <c r="U28" s="609"/>
      <c r="V28" s="609"/>
      <c r="W28" s="609"/>
      <c r="X28" s="609"/>
      <c r="Y28" s="610"/>
      <c r="Z28" s="646">
        <v>1.1000000000000001</v>
      </c>
      <c r="AA28" s="646"/>
      <c r="AB28" s="646"/>
      <c r="AC28" s="646"/>
      <c r="AD28" s="647">
        <v>664</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431956</v>
      </c>
      <c r="CS28" s="609"/>
      <c r="CT28" s="609"/>
      <c r="CU28" s="609"/>
      <c r="CV28" s="609"/>
      <c r="CW28" s="609"/>
      <c r="CX28" s="609"/>
      <c r="CY28" s="610"/>
      <c r="CZ28" s="611">
        <v>3</v>
      </c>
      <c r="DA28" s="623"/>
      <c r="DB28" s="623"/>
      <c r="DC28" s="624"/>
      <c r="DD28" s="614">
        <v>395803</v>
      </c>
      <c r="DE28" s="609"/>
      <c r="DF28" s="609"/>
      <c r="DG28" s="609"/>
      <c r="DH28" s="609"/>
      <c r="DI28" s="609"/>
      <c r="DJ28" s="609"/>
      <c r="DK28" s="610"/>
      <c r="DL28" s="614">
        <v>395803</v>
      </c>
      <c r="DM28" s="609"/>
      <c r="DN28" s="609"/>
      <c r="DO28" s="609"/>
      <c r="DP28" s="609"/>
      <c r="DQ28" s="609"/>
      <c r="DR28" s="609"/>
      <c r="DS28" s="609"/>
      <c r="DT28" s="609"/>
      <c r="DU28" s="609"/>
      <c r="DV28" s="610"/>
      <c r="DW28" s="611">
        <v>7.6</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153716</v>
      </c>
      <c r="S29" s="609"/>
      <c r="T29" s="609"/>
      <c r="U29" s="609"/>
      <c r="V29" s="609"/>
      <c r="W29" s="609"/>
      <c r="X29" s="609"/>
      <c r="Y29" s="610"/>
      <c r="Z29" s="646">
        <v>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431956</v>
      </c>
      <c r="CS29" s="621"/>
      <c r="CT29" s="621"/>
      <c r="CU29" s="621"/>
      <c r="CV29" s="621"/>
      <c r="CW29" s="621"/>
      <c r="CX29" s="621"/>
      <c r="CY29" s="622"/>
      <c r="CZ29" s="611">
        <v>3</v>
      </c>
      <c r="DA29" s="623"/>
      <c r="DB29" s="623"/>
      <c r="DC29" s="624"/>
      <c r="DD29" s="614">
        <v>395803</v>
      </c>
      <c r="DE29" s="621"/>
      <c r="DF29" s="621"/>
      <c r="DG29" s="621"/>
      <c r="DH29" s="621"/>
      <c r="DI29" s="621"/>
      <c r="DJ29" s="621"/>
      <c r="DK29" s="622"/>
      <c r="DL29" s="614">
        <v>395803</v>
      </c>
      <c r="DM29" s="621"/>
      <c r="DN29" s="621"/>
      <c r="DO29" s="621"/>
      <c r="DP29" s="621"/>
      <c r="DQ29" s="621"/>
      <c r="DR29" s="621"/>
      <c r="DS29" s="621"/>
      <c r="DT29" s="621"/>
      <c r="DU29" s="621"/>
      <c r="DV29" s="622"/>
      <c r="DW29" s="611">
        <v>7.6</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1299897</v>
      </c>
      <c r="S30" s="609"/>
      <c r="T30" s="609"/>
      <c r="U30" s="609"/>
      <c r="V30" s="609"/>
      <c r="W30" s="609"/>
      <c r="X30" s="609"/>
      <c r="Y30" s="610"/>
      <c r="Z30" s="646">
        <v>8.6999999999999993</v>
      </c>
      <c r="AA30" s="646"/>
      <c r="AB30" s="646"/>
      <c r="AC30" s="646"/>
      <c r="AD30" s="647" t="s">
        <v>121</v>
      </c>
      <c r="AE30" s="647"/>
      <c r="AF30" s="647"/>
      <c r="AG30" s="647"/>
      <c r="AH30" s="647"/>
      <c r="AI30" s="647"/>
      <c r="AJ30" s="647"/>
      <c r="AK30" s="647"/>
      <c r="AL30" s="611" t="s">
        <v>121</v>
      </c>
      <c r="AM30" s="612"/>
      <c r="AN30" s="612"/>
      <c r="AO30" s="648"/>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406104</v>
      </c>
      <c r="CS30" s="609"/>
      <c r="CT30" s="609"/>
      <c r="CU30" s="609"/>
      <c r="CV30" s="609"/>
      <c r="CW30" s="609"/>
      <c r="CX30" s="609"/>
      <c r="CY30" s="610"/>
      <c r="CZ30" s="611">
        <v>2.8</v>
      </c>
      <c r="DA30" s="623"/>
      <c r="DB30" s="623"/>
      <c r="DC30" s="624"/>
      <c r="DD30" s="614">
        <v>395638</v>
      </c>
      <c r="DE30" s="609"/>
      <c r="DF30" s="609"/>
      <c r="DG30" s="609"/>
      <c r="DH30" s="609"/>
      <c r="DI30" s="609"/>
      <c r="DJ30" s="609"/>
      <c r="DK30" s="610"/>
      <c r="DL30" s="614">
        <v>395638</v>
      </c>
      <c r="DM30" s="609"/>
      <c r="DN30" s="609"/>
      <c r="DO30" s="609"/>
      <c r="DP30" s="609"/>
      <c r="DQ30" s="609"/>
      <c r="DR30" s="609"/>
      <c r="DS30" s="609"/>
      <c r="DT30" s="609"/>
      <c r="DU30" s="609"/>
      <c r="DV30" s="610"/>
      <c r="DW30" s="611">
        <v>7.6</v>
      </c>
      <c r="DX30" s="623"/>
      <c r="DY30" s="623"/>
      <c r="DZ30" s="623"/>
      <c r="EA30" s="623"/>
      <c r="EB30" s="623"/>
      <c r="EC30" s="635"/>
    </row>
    <row r="31" spans="2:133" ht="11.25" customHeight="1" x14ac:dyDescent="0.2">
      <c r="B31" s="683" t="s">
        <v>298</v>
      </c>
      <c r="C31" s="684"/>
      <c r="D31" s="684"/>
      <c r="E31" s="684"/>
      <c r="F31" s="684"/>
      <c r="G31" s="684"/>
      <c r="H31" s="684"/>
      <c r="I31" s="684"/>
      <c r="J31" s="684"/>
      <c r="K31" s="684"/>
      <c r="L31" s="684"/>
      <c r="M31" s="684"/>
      <c r="N31" s="684"/>
      <c r="O31" s="684"/>
      <c r="P31" s="684"/>
      <c r="Q31" s="685"/>
      <c r="R31" s="608">
        <v>63818</v>
      </c>
      <c r="S31" s="609"/>
      <c r="T31" s="609"/>
      <c r="U31" s="609"/>
      <c r="V31" s="609"/>
      <c r="W31" s="609"/>
      <c r="X31" s="609"/>
      <c r="Y31" s="610"/>
      <c r="Z31" s="646">
        <v>0.4</v>
      </c>
      <c r="AA31" s="646"/>
      <c r="AB31" s="646"/>
      <c r="AC31" s="646"/>
      <c r="AD31" s="647">
        <v>63818</v>
      </c>
      <c r="AE31" s="647"/>
      <c r="AF31" s="647"/>
      <c r="AG31" s="647"/>
      <c r="AH31" s="647"/>
      <c r="AI31" s="647"/>
      <c r="AJ31" s="647"/>
      <c r="AK31" s="647"/>
      <c r="AL31" s="611">
        <v>1.2</v>
      </c>
      <c r="AM31" s="612"/>
      <c r="AN31" s="612"/>
      <c r="AO31" s="648"/>
      <c r="AP31" s="674" t="s">
        <v>299</v>
      </c>
      <c r="AQ31" s="675"/>
      <c r="AR31" s="675"/>
      <c r="AS31" s="675"/>
      <c r="AT31" s="676" t="s">
        <v>300</v>
      </c>
      <c r="AU31" s="212"/>
      <c r="AV31" s="212"/>
      <c r="AW31" s="212"/>
      <c r="AX31" s="663" t="s">
        <v>178</v>
      </c>
      <c r="AY31" s="664"/>
      <c r="AZ31" s="664"/>
      <c r="BA31" s="664"/>
      <c r="BB31" s="664"/>
      <c r="BC31" s="664"/>
      <c r="BD31" s="664"/>
      <c r="BE31" s="664"/>
      <c r="BF31" s="665"/>
      <c r="BG31" s="670">
        <v>99</v>
      </c>
      <c r="BH31" s="671"/>
      <c r="BI31" s="671"/>
      <c r="BJ31" s="671"/>
      <c r="BK31" s="671"/>
      <c r="BL31" s="671"/>
      <c r="BM31" s="672">
        <v>97.2</v>
      </c>
      <c r="BN31" s="671"/>
      <c r="BO31" s="671"/>
      <c r="BP31" s="671"/>
      <c r="BQ31" s="673"/>
      <c r="BR31" s="670">
        <v>98.6</v>
      </c>
      <c r="BS31" s="671"/>
      <c r="BT31" s="671"/>
      <c r="BU31" s="671"/>
      <c r="BV31" s="671"/>
      <c r="BW31" s="671"/>
      <c r="BX31" s="672">
        <v>96.6</v>
      </c>
      <c r="BY31" s="671"/>
      <c r="BZ31" s="671"/>
      <c r="CA31" s="671"/>
      <c r="CB31" s="673"/>
      <c r="CD31" s="629"/>
      <c r="CE31" s="630"/>
      <c r="CF31" s="605" t="s">
        <v>301</v>
      </c>
      <c r="CG31" s="606"/>
      <c r="CH31" s="606"/>
      <c r="CI31" s="606"/>
      <c r="CJ31" s="606"/>
      <c r="CK31" s="606"/>
      <c r="CL31" s="606"/>
      <c r="CM31" s="606"/>
      <c r="CN31" s="606"/>
      <c r="CO31" s="606"/>
      <c r="CP31" s="606"/>
      <c r="CQ31" s="607"/>
      <c r="CR31" s="608">
        <v>25852</v>
      </c>
      <c r="CS31" s="621"/>
      <c r="CT31" s="621"/>
      <c r="CU31" s="621"/>
      <c r="CV31" s="621"/>
      <c r="CW31" s="621"/>
      <c r="CX31" s="621"/>
      <c r="CY31" s="622"/>
      <c r="CZ31" s="611">
        <v>0.2</v>
      </c>
      <c r="DA31" s="623"/>
      <c r="DB31" s="623"/>
      <c r="DC31" s="624"/>
      <c r="DD31" s="614">
        <v>165</v>
      </c>
      <c r="DE31" s="621"/>
      <c r="DF31" s="621"/>
      <c r="DG31" s="621"/>
      <c r="DH31" s="621"/>
      <c r="DI31" s="621"/>
      <c r="DJ31" s="621"/>
      <c r="DK31" s="622"/>
      <c r="DL31" s="614">
        <v>165</v>
      </c>
      <c r="DM31" s="621"/>
      <c r="DN31" s="621"/>
      <c r="DO31" s="621"/>
      <c r="DP31" s="621"/>
      <c r="DQ31" s="621"/>
      <c r="DR31" s="621"/>
      <c r="DS31" s="621"/>
      <c r="DT31" s="621"/>
      <c r="DU31" s="621"/>
      <c r="DV31" s="622"/>
      <c r="DW31" s="611">
        <v>0</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969144</v>
      </c>
      <c r="S32" s="609"/>
      <c r="T32" s="609"/>
      <c r="U32" s="609"/>
      <c r="V32" s="609"/>
      <c r="W32" s="609"/>
      <c r="X32" s="609"/>
      <c r="Y32" s="610"/>
      <c r="Z32" s="646">
        <v>6.5</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77"/>
      <c r="AU32" s="208" t="s">
        <v>303</v>
      </c>
      <c r="AX32" s="605" t="s">
        <v>304</v>
      </c>
      <c r="AY32" s="606"/>
      <c r="AZ32" s="606"/>
      <c r="BA32" s="606"/>
      <c r="BB32" s="606"/>
      <c r="BC32" s="606"/>
      <c r="BD32" s="606"/>
      <c r="BE32" s="606"/>
      <c r="BF32" s="607"/>
      <c r="BG32" s="679">
        <v>98.3</v>
      </c>
      <c r="BH32" s="621"/>
      <c r="BI32" s="621"/>
      <c r="BJ32" s="621"/>
      <c r="BK32" s="621"/>
      <c r="BL32" s="621"/>
      <c r="BM32" s="612">
        <v>95.7</v>
      </c>
      <c r="BN32" s="621"/>
      <c r="BO32" s="621"/>
      <c r="BP32" s="621"/>
      <c r="BQ32" s="644"/>
      <c r="BR32" s="679">
        <v>97.7</v>
      </c>
      <c r="BS32" s="621"/>
      <c r="BT32" s="621"/>
      <c r="BU32" s="621"/>
      <c r="BV32" s="621"/>
      <c r="BW32" s="621"/>
      <c r="BX32" s="612">
        <v>95</v>
      </c>
      <c r="BY32" s="621"/>
      <c r="BZ32" s="621"/>
      <c r="CA32" s="621"/>
      <c r="CB32" s="644"/>
      <c r="CD32" s="631"/>
      <c r="CE32" s="632"/>
      <c r="CF32" s="605" t="s">
        <v>305</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1925969</v>
      </c>
      <c r="S33" s="609"/>
      <c r="T33" s="609"/>
      <c r="U33" s="609"/>
      <c r="V33" s="609"/>
      <c r="W33" s="609"/>
      <c r="X33" s="609"/>
      <c r="Y33" s="610"/>
      <c r="Z33" s="646">
        <v>12.8</v>
      </c>
      <c r="AA33" s="646"/>
      <c r="AB33" s="646"/>
      <c r="AC33" s="646"/>
      <c r="AD33" s="647">
        <v>1265605</v>
      </c>
      <c r="AE33" s="647"/>
      <c r="AF33" s="647"/>
      <c r="AG33" s="647"/>
      <c r="AH33" s="647"/>
      <c r="AI33" s="647"/>
      <c r="AJ33" s="647"/>
      <c r="AK33" s="647"/>
      <c r="AL33" s="611">
        <v>24.3</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99.2</v>
      </c>
      <c r="BH33" s="593"/>
      <c r="BI33" s="593"/>
      <c r="BJ33" s="593"/>
      <c r="BK33" s="593"/>
      <c r="BL33" s="593"/>
      <c r="BM33" s="639">
        <v>97.7</v>
      </c>
      <c r="BN33" s="593"/>
      <c r="BO33" s="593"/>
      <c r="BP33" s="593"/>
      <c r="BQ33" s="656"/>
      <c r="BR33" s="669">
        <v>98.9</v>
      </c>
      <c r="BS33" s="593"/>
      <c r="BT33" s="593"/>
      <c r="BU33" s="593"/>
      <c r="BV33" s="593"/>
      <c r="BW33" s="593"/>
      <c r="BX33" s="639">
        <v>97.1</v>
      </c>
      <c r="BY33" s="593"/>
      <c r="BZ33" s="593"/>
      <c r="CA33" s="593"/>
      <c r="CB33" s="656"/>
      <c r="CD33" s="605" t="s">
        <v>308</v>
      </c>
      <c r="CE33" s="606"/>
      <c r="CF33" s="606"/>
      <c r="CG33" s="606"/>
      <c r="CH33" s="606"/>
      <c r="CI33" s="606"/>
      <c r="CJ33" s="606"/>
      <c r="CK33" s="606"/>
      <c r="CL33" s="606"/>
      <c r="CM33" s="606"/>
      <c r="CN33" s="606"/>
      <c r="CO33" s="606"/>
      <c r="CP33" s="606"/>
      <c r="CQ33" s="607"/>
      <c r="CR33" s="608">
        <v>10114360</v>
      </c>
      <c r="CS33" s="621"/>
      <c r="CT33" s="621"/>
      <c r="CU33" s="621"/>
      <c r="CV33" s="621"/>
      <c r="CW33" s="621"/>
      <c r="CX33" s="621"/>
      <c r="CY33" s="622"/>
      <c r="CZ33" s="611">
        <v>70.5</v>
      </c>
      <c r="DA33" s="623"/>
      <c r="DB33" s="623"/>
      <c r="DC33" s="624"/>
      <c r="DD33" s="614">
        <v>3376239</v>
      </c>
      <c r="DE33" s="621"/>
      <c r="DF33" s="621"/>
      <c r="DG33" s="621"/>
      <c r="DH33" s="621"/>
      <c r="DI33" s="621"/>
      <c r="DJ33" s="621"/>
      <c r="DK33" s="622"/>
      <c r="DL33" s="614">
        <v>2079325</v>
      </c>
      <c r="DM33" s="621"/>
      <c r="DN33" s="621"/>
      <c r="DO33" s="621"/>
      <c r="DP33" s="621"/>
      <c r="DQ33" s="621"/>
      <c r="DR33" s="621"/>
      <c r="DS33" s="621"/>
      <c r="DT33" s="621"/>
      <c r="DU33" s="621"/>
      <c r="DV33" s="622"/>
      <c r="DW33" s="611">
        <v>39.799999999999997</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2983367</v>
      </c>
      <c r="S34" s="609"/>
      <c r="T34" s="609"/>
      <c r="U34" s="609"/>
      <c r="V34" s="609"/>
      <c r="W34" s="609"/>
      <c r="X34" s="609"/>
      <c r="Y34" s="610"/>
      <c r="Z34" s="646">
        <v>19.899999999999999</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3222344</v>
      </c>
      <c r="CS34" s="609"/>
      <c r="CT34" s="609"/>
      <c r="CU34" s="609"/>
      <c r="CV34" s="609"/>
      <c r="CW34" s="609"/>
      <c r="CX34" s="609"/>
      <c r="CY34" s="610"/>
      <c r="CZ34" s="611">
        <v>22.4</v>
      </c>
      <c r="DA34" s="623"/>
      <c r="DB34" s="623"/>
      <c r="DC34" s="624"/>
      <c r="DD34" s="614">
        <v>1049124</v>
      </c>
      <c r="DE34" s="609"/>
      <c r="DF34" s="609"/>
      <c r="DG34" s="609"/>
      <c r="DH34" s="609"/>
      <c r="DI34" s="609"/>
      <c r="DJ34" s="609"/>
      <c r="DK34" s="610"/>
      <c r="DL34" s="614">
        <v>1033715</v>
      </c>
      <c r="DM34" s="609"/>
      <c r="DN34" s="609"/>
      <c r="DO34" s="609"/>
      <c r="DP34" s="609"/>
      <c r="DQ34" s="609"/>
      <c r="DR34" s="609"/>
      <c r="DS34" s="609"/>
      <c r="DT34" s="609"/>
      <c r="DU34" s="609"/>
      <c r="DV34" s="610"/>
      <c r="DW34" s="611">
        <v>19.8</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2342932</v>
      </c>
      <c r="S35" s="609"/>
      <c r="T35" s="609"/>
      <c r="U35" s="609"/>
      <c r="V35" s="609"/>
      <c r="W35" s="609"/>
      <c r="X35" s="609"/>
      <c r="Y35" s="610"/>
      <c r="Z35" s="646">
        <v>15.6</v>
      </c>
      <c r="AA35" s="646"/>
      <c r="AB35" s="646"/>
      <c r="AC35" s="646"/>
      <c r="AD35" s="647" t="s">
        <v>121</v>
      </c>
      <c r="AE35" s="647"/>
      <c r="AF35" s="647"/>
      <c r="AG35" s="647"/>
      <c r="AH35" s="647"/>
      <c r="AI35" s="647"/>
      <c r="AJ35" s="647"/>
      <c r="AK35" s="647"/>
      <c r="AL35" s="611" t="s">
        <v>121</v>
      </c>
      <c r="AM35" s="612"/>
      <c r="AN35" s="612"/>
      <c r="AO35" s="648"/>
      <c r="AP35" s="218"/>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314</v>
      </c>
      <c r="CE35" s="606"/>
      <c r="CF35" s="606"/>
      <c r="CG35" s="606"/>
      <c r="CH35" s="606"/>
      <c r="CI35" s="606"/>
      <c r="CJ35" s="606"/>
      <c r="CK35" s="606"/>
      <c r="CL35" s="606"/>
      <c r="CM35" s="606"/>
      <c r="CN35" s="606"/>
      <c r="CO35" s="606"/>
      <c r="CP35" s="606"/>
      <c r="CQ35" s="607"/>
      <c r="CR35" s="608">
        <v>83534</v>
      </c>
      <c r="CS35" s="621"/>
      <c r="CT35" s="621"/>
      <c r="CU35" s="621"/>
      <c r="CV35" s="621"/>
      <c r="CW35" s="621"/>
      <c r="CX35" s="621"/>
      <c r="CY35" s="622"/>
      <c r="CZ35" s="611">
        <v>0.6</v>
      </c>
      <c r="DA35" s="623"/>
      <c r="DB35" s="623"/>
      <c r="DC35" s="624"/>
      <c r="DD35" s="614">
        <v>57403</v>
      </c>
      <c r="DE35" s="621"/>
      <c r="DF35" s="621"/>
      <c r="DG35" s="621"/>
      <c r="DH35" s="621"/>
      <c r="DI35" s="621"/>
      <c r="DJ35" s="621"/>
      <c r="DK35" s="622"/>
      <c r="DL35" s="614">
        <v>49018</v>
      </c>
      <c r="DM35" s="621"/>
      <c r="DN35" s="621"/>
      <c r="DO35" s="621"/>
      <c r="DP35" s="621"/>
      <c r="DQ35" s="621"/>
      <c r="DR35" s="621"/>
      <c r="DS35" s="621"/>
      <c r="DT35" s="621"/>
      <c r="DU35" s="621"/>
      <c r="DV35" s="622"/>
      <c r="DW35" s="611">
        <v>0.9</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836989</v>
      </c>
      <c r="S36" s="609"/>
      <c r="T36" s="609"/>
      <c r="U36" s="609"/>
      <c r="V36" s="609"/>
      <c r="W36" s="609"/>
      <c r="X36" s="609"/>
      <c r="Y36" s="610"/>
      <c r="Z36" s="646">
        <v>5.6</v>
      </c>
      <c r="AA36" s="646"/>
      <c r="AB36" s="646"/>
      <c r="AC36" s="646"/>
      <c r="AD36" s="647" t="s">
        <v>121</v>
      </c>
      <c r="AE36" s="647"/>
      <c r="AF36" s="647"/>
      <c r="AG36" s="647"/>
      <c r="AH36" s="647"/>
      <c r="AI36" s="647"/>
      <c r="AJ36" s="647"/>
      <c r="AK36" s="647"/>
      <c r="AL36" s="611" t="s">
        <v>121</v>
      </c>
      <c r="AM36" s="612"/>
      <c r="AN36" s="612"/>
      <c r="AO36" s="648"/>
      <c r="AP36" s="218"/>
      <c r="AQ36" s="657" t="s">
        <v>316</v>
      </c>
      <c r="AR36" s="658"/>
      <c r="AS36" s="658"/>
      <c r="AT36" s="658"/>
      <c r="AU36" s="658"/>
      <c r="AV36" s="658"/>
      <c r="AW36" s="658"/>
      <c r="AX36" s="658"/>
      <c r="AY36" s="659"/>
      <c r="AZ36" s="660">
        <v>775558</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15003</v>
      </c>
      <c r="BW36" s="661"/>
      <c r="BX36" s="661"/>
      <c r="BY36" s="661"/>
      <c r="BZ36" s="661"/>
      <c r="CA36" s="661"/>
      <c r="CB36" s="662"/>
      <c r="CD36" s="605" t="s">
        <v>318</v>
      </c>
      <c r="CE36" s="606"/>
      <c r="CF36" s="606"/>
      <c r="CG36" s="606"/>
      <c r="CH36" s="606"/>
      <c r="CI36" s="606"/>
      <c r="CJ36" s="606"/>
      <c r="CK36" s="606"/>
      <c r="CL36" s="606"/>
      <c r="CM36" s="606"/>
      <c r="CN36" s="606"/>
      <c r="CO36" s="606"/>
      <c r="CP36" s="606"/>
      <c r="CQ36" s="607"/>
      <c r="CR36" s="608">
        <v>2285482</v>
      </c>
      <c r="CS36" s="609"/>
      <c r="CT36" s="609"/>
      <c r="CU36" s="609"/>
      <c r="CV36" s="609"/>
      <c r="CW36" s="609"/>
      <c r="CX36" s="609"/>
      <c r="CY36" s="610"/>
      <c r="CZ36" s="611">
        <v>15.9</v>
      </c>
      <c r="DA36" s="623"/>
      <c r="DB36" s="623"/>
      <c r="DC36" s="624"/>
      <c r="DD36" s="614">
        <v>859829</v>
      </c>
      <c r="DE36" s="609"/>
      <c r="DF36" s="609"/>
      <c r="DG36" s="609"/>
      <c r="DH36" s="609"/>
      <c r="DI36" s="609"/>
      <c r="DJ36" s="609"/>
      <c r="DK36" s="610"/>
      <c r="DL36" s="614">
        <v>643543</v>
      </c>
      <c r="DM36" s="609"/>
      <c r="DN36" s="609"/>
      <c r="DO36" s="609"/>
      <c r="DP36" s="609"/>
      <c r="DQ36" s="609"/>
      <c r="DR36" s="609"/>
      <c r="DS36" s="609"/>
      <c r="DT36" s="609"/>
      <c r="DU36" s="609"/>
      <c r="DV36" s="610"/>
      <c r="DW36" s="611">
        <v>12.3</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47748</v>
      </c>
      <c r="S37" s="609"/>
      <c r="T37" s="609"/>
      <c r="U37" s="609"/>
      <c r="V37" s="609"/>
      <c r="W37" s="609"/>
      <c r="X37" s="609"/>
      <c r="Y37" s="610"/>
      <c r="Z37" s="646">
        <v>0.3</v>
      </c>
      <c r="AA37" s="646"/>
      <c r="AB37" s="646"/>
      <c r="AC37" s="646"/>
      <c r="AD37" s="647">
        <v>8267</v>
      </c>
      <c r="AE37" s="647"/>
      <c r="AF37" s="647"/>
      <c r="AG37" s="647"/>
      <c r="AH37" s="647"/>
      <c r="AI37" s="647"/>
      <c r="AJ37" s="647"/>
      <c r="AK37" s="647"/>
      <c r="AL37" s="611">
        <v>0.2</v>
      </c>
      <c r="AM37" s="612"/>
      <c r="AN37" s="612"/>
      <c r="AO37" s="648"/>
      <c r="AQ37" s="641" t="s">
        <v>320</v>
      </c>
      <c r="AR37" s="642"/>
      <c r="AS37" s="642"/>
      <c r="AT37" s="642"/>
      <c r="AU37" s="642"/>
      <c r="AV37" s="642"/>
      <c r="AW37" s="642"/>
      <c r="AX37" s="642"/>
      <c r="AY37" s="643"/>
      <c r="AZ37" s="608">
        <v>176150</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-96665</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468678</v>
      </c>
      <c r="CS37" s="621"/>
      <c r="CT37" s="621"/>
      <c r="CU37" s="621"/>
      <c r="CV37" s="621"/>
      <c r="CW37" s="621"/>
      <c r="CX37" s="621"/>
      <c r="CY37" s="622"/>
      <c r="CZ37" s="611">
        <v>3.3</v>
      </c>
      <c r="DA37" s="623"/>
      <c r="DB37" s="623"/>
      <c r="DC37" s="624"/>
      <c r="DD37" s="614">
        <v>380596</v>
      </c>
      <c r="DE37" s="621"/>
      <c r="DF37" s="621"/>
      <c r="DG37" s="621"/>
      <c r="DH37" s="621"/>
      <c r="DI37" s="621"/>
      <c r="DJ37" s="621"/>
      <c r="DK37" s="622"/>
      <c r="DL37" s="614">
        <v>380043</v>
      </c>
      <c r="DM37" s="621"/>
      <c r="DN37" s="621"/>
      <c r="DO37" s="621"/>
      <c r="DP37" s="621"/>
      <c r="DQ37" s="621"/>
      <c r="DR37" s="621"/>
      <c r="DS37" s="621"/>
      <c r="DT37" s="621"/>
      <c r="DU37" s="621"/>
      <c r="DV37" s="622"/>
      <c r="DW37" s="611">
        <v>7.3</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29775</v>
      </c>
      <c r="S38" s="609"/>
      <c r="T38" s="609"/>
      <c r="U38" s="609"/>
      <c r="V38" s="609"/>
      <c r="W38" s="609"/>
      <c r="X38" s="609"/>
      <c r="Y38" s="610"/>
      <c r="Z38" s="646">
        <v>0.2</v>
      </c>
      <c r="AA38" s="646"/>
      <c r="AB38" s="646"/>
      <c r="AC38" s="646"/>
      <c r="AD38" s="647" t="s">
        <v>121</v>
      </c>
      <c r="AE38" s="647"/>
      <c r="AF38" s="647"/>
      <c r="AG38" s="647"/>
      <c r="AH38" s="647"/>
      <c r="AI38" s="647"/>
      <c r="AJ38" s="647"/>
      <c r="AK38" s="647"/>
      <c r="AL38" s="611" t="s">
        <v>121</v>
      </c>
      <c r="AM38" s="612"/>
      <c r="AN38" s="612"/>
      <c r="AO38" s="648"/>
      <c r="AQ38" s="641" t="s">
        <v>324</v>
      </c>
      <c r="AR38" s="642"/>
      <c r="AS38" s="642"/>
      <c r="AT38" s="642"/>
      <c r="AU38" s="642"/>
      <c r="AV38" s="642"/>
      <c r="AW38" s="642"/>
      <c r="AX38" s="642"/>
      <c r="AY38" s="643"/>
      <c r="AZ38" s="608">
        <v>28418</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2328</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747140</v>
      </c>
      <c r="CS38" s="609"/>
      <c r="CT38" s="609"/>
      <c r="CU38" s="609"/>
      <c r="CV38" s="609"/>
      <c r="CW38" s="609"/>
      <c r="CX38" s="609"/>
      <c r="CY38" s="610"/>
      <c r="CZ38" s="611">
        <v>5.2</v>
      </c>
      <c r="DA38" s="623"/>
      <c r="DB38" s="623"/>
      <c r="DC38" s="624"/>
      <c r="DD38" s="614">
        <v>645712</v>
      </c>
      <c r="DE38" s="609"/>
      <c r="DF38" s="609"/>
      <c r="DG38" s="609"/>
      <c r="DH38" s="609"/>
      <c r="DI38" s="609"/>
      <c r="DJ38" s="609"/>
      <c r="DK38" s="610"/>
      <c r="DL38" s="614">
        <v>353049</v>
      </c>
      <c r="DM38" s="609"/>
      <c r="DN38" s="609"/>
      <c r="DO38" s="609"/>
      <c r="DP38" s="609"/>
      <c r="DQ38" s="609"/>
      <c r="DR38" s="609"/>
      <c r="DS38" s="609"/>
      <c r="DT38" s="609"/>
      <c r="DU38" s="609"/>
      <c r="DV38" s="610"/>
      <c r="DW38" s="611">
        <v>6.7</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328</v>
      </c>
      <c r="AR39" s="642"/>
      <c r="AS39" s="642"/>
      <c r="AT39" s="642"/>
      <c r="AU39" s="642"/>
      <c r="AV39" s="642"/>
      <c r="AW39" s="642"/>
      <c r="AX39" s="642"/>
      <c r="AY39" s="643"/>
      <c r="AZ39" s="608" t="s">
        <v>121</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3610</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3762980</v>
      </c>
      <c r="CS39" s="621"/>
      <c r="CT39" s="621"/>
      <c r="CU39" s="621"/>
      <c r="CV39" s="621"/>
      <c r="CW39" s="621"/>
      <c r="CX39" s="621"/>
      <c r="CY39" s="622"/>
      <c r="CZ39" s="611">
        <v>26.2</v>
      </c>
      <c r="DA39" s="623"/>
      <c r="DB39" s="623"/>
      <c r="DC39" s="624"/>
      <c r="DD39" s="614">
        <v>764171</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v>28375</v>
      </c>
      <c r="S40" s="609"/>
      <c r="T40" s="609"/>
      <c r="U40" s="609"/>
      <c r="V40" s="609"/>
      <c r="W40" s="609"/>
      <c r="X40" s="609"/>
      <c r="Y40" s="610"/>
      <c r="Z40" s="646">
        <v>0.2</v>
      </c>
      <c r="AA40" s="646"/>
      <c r="AB40" s="646"/>
      <c r="AC40" s="646"/>
      <c r="AD40" s="647" t="s">
        <v>121</v>
      </c>
      <c r="AE40" s="647"/>
      <c r="AF40" s="647"/>
      <c r="AG40" s="647"/>
      <c r="AH40" s="647"/>
      <c r="AI40" s="647"/>
      <c r="AJ40" s="647"/>
      <c r="AK40" s="647"/>
      <c r="AL40" s="611" t="s">
        <v>121</v>
      </c>
      <c r="AM40" s="612"/>
      <c r="AN40" s="612"/>
      <c r="AO40" s="648"/>
      <c r="AQ40" s="641" t="s">
        <v>332</v>
      </c>
      <c r="AR40" s="642"/>
      <c r="AS40" s="642"/>
      <c r="AT40" s="642"/>
      <c r="AU40" s="642"/>
      <c r="AV40" s="642"/>
      <c r="AW40" s="642"/>
      <c r="AX40" s="642"/>
      <c r="AY40" s="643"/>
      <c r="AZ40" s="608" t="s">
        <v>121</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77</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12880</v>
      </c>
      <c r="CS40" s="609"/>
      <c r="CT40" s="609"/>
      <c r="CU40" s="609"/>
      <c r="CV40" s="609"/>
      <c r="CW40" s="609"/>
      <c r="CX40" s="609"/>
      <c r="CY40" s="610"/>
      <c r="CZ40" s="611">
        <v>0.1</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15017160</v>
      </c>
      <c r="S41" s="633"/>
      <c r="T41" s="633"/>
      <c r="U41" s="633"/>
      <c r="V41" s="633"/>
      <c r="W41" s="633"/>
      <c r="X41" s="633"/>
      <c r="Y41" s="636"/>
      <c r="Z41" s="637">
        <v>100</v>
      </c>
      <c r="AA41" s="637"/>
      <c r="AB41" s="637"/>
      <c r="AC41" s="637"/>
      <c r="AD41" s="638">
        <v>5202224</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276087</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121</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294903</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287</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1452878</v>
      </c>
      <c r="CS42" s="621"/>
      <c r="CT42" s="621"/>
      <c r="CU42" s="621"/>
      <c r="CV42" s="621"/>
      <c r="CW42" s="621"/>
      <c r="CX42" s="621"/>
      <c r="CY42" s="622"/>
      <c r="CZ42" s="611">
        <v>10.1</v>
      </c>
      <c r="DA42" s="623"/>
      <c r="DB42" s="623"/>
      <c r="DC42" s="624"/>
      <c r="DD42" s="614">
        <v>559852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t="s">
        <v>121</v>
      </c>
      <c r="CS43" s="621"/>
      <c r="CT43" s="621"/>
      <c r="CU43" s="621"/>
      <c r="CV43" s="621"/>
      <c r="CW43" s="621"/>
      <c r="CX43" s="621"/>
      <c r="CY43" s="622"/>
      <c r="CZ43" s="611" t="s">
        <v>121</v>
      </c>
      <c r="DA43" s="623"/>
      <c r="DB43" s="623"/>
      <c r="DC43" s="624"/>
      <c r="DD43" s="614" t="s">
        <v>121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1415949</v>
      </c>
      <c r="CS44" s="609"/>
      <c r="CT44" s="609"/>
      <c r="CU44" s="609"/>
      <c r="CV44" s="609"/>
      <c r="CW44" s="609"/>
      <c r="CX44" s="609"/>
      <c r="CY44" s="610"/>
      <c r="CZ44" s="611">
        <v>9.9</v>
      </c>
      <c r="DA44" s="612"/>
      <c r="DB44" s="612"/>
      <c r="DC44" s="613"/>
      <c r="DD44" s="614">
        <v>557918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903707</v>
      </c>
      <c r="CS45" s="621"/>
      <c r="CT45" s="621"/>
      <c r="CU45" s="621"/>
      <c r="CV45" s="621"/>
      <c r="CW45" s="621"/>
      <c r="CX45" s="621"/>
      <c r="CY45" s="622"/>
      <c r="CZ45" s="611">
        <v>6.3</v>
      </c>
      <c r="DA45" s="623"/>
      <c r="DB45" s="623"/>
      <c r="DC45" s="624"/>
      <c r="DD45" s="614">
        <v>181254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512242</v>
      </c>
      <c r="CS46" s="609"/>
      <c r="CT46" s="609"/>
      <c r="CU46" s="609"/>
      <c r="CV46" s="609"/>
      <c r="CW46" s="609"/>
      <c r="CX46" s="609"/>
      <c r="CY46" s="610"/>
      <c r="CZ46" s="611">
        <v>3.6</v>
      </c>
      <c r="DA46" s="612"/>
      <c r="DB46" s="612"/>
      <c r="DC46" s="613"/>
      <c r="DD46" s="614">
        <v>376664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36929</v>
      </c>
      <c r="CS47" s="621"/>
      <c r="CT47" s="621"/>
      <c r="CU47" s="621"/>
      <c r="CV47" s="621"/>
      <c r="CW47" s="621"/>
      <c r="CX47" s="621"/>
      <c r="CY47" s="622"/>
      <c r="CZ47" s="611">
        <v>0.3</v>
      </c>
      <c r="DA47" s="623"/>
      <c r="DB47" s="623"/>
      <c r="DC47" s="624"/>
      <c r="DD47" s="614">
        <v>1934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14354084</v>
      </c>
      <c r="CS49" s="593"/>
      <c r="CT49" s="593"/>
      <c r="CU49" s="593"/>
      <c r="CV49" s="593"/>
      <c r="CW49" s="593"/>
      <c r="CX49" s="593"/>
      <c r="CY49" s="594"/>
      <c r="CZ49" s="595">
        <v>100</v>
      </c>
      <c r="DA49" s="596"/>
      <c r="DB49" s="596"/>
      <c r="DC49" s="597"/>
      <c r="DD49" s="598">
        <v>5979171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8knbF43hqSxBAs9t4yNen1vFDkP3npQnBoICgvIWTZ8cc1LqaMX2dz7XX/zM9vxHEQl3fvt3oQFqbAdUi9+PFw==" saltValue="DH5G9kbR6SS38IMFXg9v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3" zoomScaleNormal="100" zoomScaleSheetLayoutView="70" workbookViewId="0">
      <selection activeCell="AA83" sqref="AA83:AE83"/>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375</v>
      </c>
      <c r="C7" s="1035"/>
      <c r="D7" s="1035"/>
      <c r="E7" s="1035"/>
      <c r="F7" s="1035"/>
      <c r="G7" s="1035"/>
      <c r="H7" s="1035"/>
      <c r="I7" s="1035"/>
      <c r="J7" s="1035"/>
      <c r="K7" s="1035"/>
      <c r="L7" s="1035"/>
      <c r="M7" s="1035"/>
      <c r="N7" s="1035"/>
      <c r="O7" s="1035"/>
      <c r="P7" s="1036"/>
      <c r="Q7" s="1089">
        <v>15017</v>
      </c>
      <c r="R7" s="1090"/>
      <c r="S7" s="1090"/>
      <c r="T7" s="1090"/>
      <c r="U7" s="1090"/>
      <c r="V7" s="1090">
        <v>14354</v>
      </c>
      <c r="W7" s="1090"/>
      <c r="X7" s="1090"/>
      <c r="Y7" s="1090"/>
      <c r="Z7" s="1090"/>
      <c r="AA7" s="1090">
        <v>663</v>
      </c>
      <c r="AB7" s="1090"/>
      <c r="AC7" s="1090"/>
      <c r="AD7" s="1090"/>
      <c r="AE7" s="1091"/>
      <c r="AF7" s="1092">
        <v>243</v>
      </c>
      <c r="AG7" s="1093"/>
      <c r="AH7" s="1093"/>
      <c r="AI7" s="1093"/>
      <c r="AJ7" s="1094"/>
      <c r="AK7" s="1095">
        <v>2325</v>
      </c>
      <c r="AL7" s="1096"/>
      <c r="AM7" s="1096"/>
      <c r="AN7" s="1096"/>
      <c r="AO7" s="1096"/>
      <c r="AP7" s="1096">
        <v>4430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15017</v>
      </c>
      <c r="R23" s="1048"/>
      <c r="S23" s="1048"/>
      <c r="T23" s="1048"/>
      <c r="U23" s="1048"/>
      <c r="V23" s="1048">
        <v>14354</v>
      </c>
      <c r="W23" s="1048"/>
      <c r="X23" s="1048"/>
      <c r="Y23" s="1048"/>
      <c r="Z23" s="1048"/>
      <c r="AA23" s="1048">
        <v>663</v>
      </c>
      <c r="AB23" s="1048"/>
      <c r="AC23" s="1048"/>
      <c r="AD23" s="1048"/>
      <c r="AE23" s="1055"/>
      <c r="AF23" s="1056">
        <v>243</v>
      </c>
      <c r="AG23" s="1048"/>
      <c r="AH23" s="1048"/>
      <c r="AI23" s="1048"/>
      <c r="AJ23" s="1057"/>
      <c r="AK23" s="1058"/>
      <c r="AL23" s="1059"/>
      <c r="AM23" s="1059"/>
      <c r="AN23" s="1059"/>
      <c r="AO23" s="1059"/>
      <c r="AP23" s="1048">
        <v>4430</v>
      </c>
      <c r="AQ23" s="1048"/>
      <c r="AR23" s="1048"/>
      <c r="AS23" s="1048"/>
      <c r="AT23" s="1048"/>
      <c r="AU23" s="1049" t="s">
        <v>547</v>
      </c>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1682</v>
      </c>
      <c r="R28" s="1038"/>
      <c r="S28" s="1038"/>
      <c r="T28" s="1038"/>
      <c r="U28" s="1038"/>
      <c r="V28" s="1038">
        <v>1667</v>
      </c>
      <c r="W28" s="1038"/>
      <c r="X28" s="1038"/>
      <c r="Y28" s="1038"/>
      <c r="Z28" s="1038"/>
      <c r="AA28" s="1038">
        <v>15</v>
      </c>
      <c r="AB28" s="1038"/>
      <c r="AC28" s="1038"/>
      <c r="AD28" s="1038"/>
      <c r="AE28" s="1039"/>
      <c r="AF28" s="1040">
        <v>14</v>
      </c>
      <c r="AG28" s="1038"/>
      <c r="AH28" s="1038"/>
      <c r="AI28" s="1038"/>
      <c r="AJ28" s="1041"/>
      <c r="AK28" s="1029">
        <v>276</v>
      </c>
      <c r="AL28" s="1030"/>
      <c r="AM28" s="1030"/>
      <c r="AN28" s="1030"/>
      <c r="AO28" s="1030"/>
      <c r="AP28" s="1030" t="s">
        <v>547</v>
      </c>
      <c r="AQ28" s="1030"/>
      <c r="AR28" s="1030"/>
      <c r="AS28" s="1030"/>
      <c r="AT28" s="1030"/>
      <c r="AU28" s="1030" t="s">
        <v>547</v>
      </c>
      <c r="AV28" s="1030"/>
      <c r="AW28" s="1030"/>
      <c r="AX28" s="1030"/>
      <c r="AY28" s="1030"/>
      <c r="AZ28" s="1031" t="s">
        <v>547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117</v>
      </c>
      <c r="R29" s="1026"/>
      <c r="S29" s="1026"/>
      <c r="T29" s="1026"/>
      <c r="U29" s="1026"/>
      <c r="V29" s="1026">
        <v>116</v>
      </c>
      <c r="W29" s="1026"/>
      <c r="X29" s="1026"/>
      <c r="Y29" s="1026"/>
      <c r="Z29" s="1026"/>
      <c r="AA29" s="1026">
        <v>1</v>
      </c>
      <c r="AB29" s="1026"/>
      <c r="AC29" s="1026"/>
      <c r="AD29" s="1026"/>
      <c r="AE29" s="1027"/>
      <c r="AF29" s="1022">
        <v>1</v>
      </c>
      <c r="AG29" s="1023"/>
      <c r="AH29" s="1023"/>
      <c r="AI29" s="1023"/>
      <c r="AJ29" s="1024"/>
      <c r="AK29" s="967">
        <v>32</v>
      </c>
      <c r="AL29" s="958"/>
      <c r="AM29" s="958"/>
      <c r="AN29" s="958"/>
      <c r="AO29" s="958"/>
      <c r="AP29" s="958" t="s">
        <v>547</v>
      </c>
      <c r="AQ29" s="958"/>
      <c r="AR29" s="958"/>
      <c r="AS29" s="958"/>
      <c r="AT29" s="958"/>
      <c r="AU29" s="958" t="s">
        <v>547</v>
      </c>
      <c r="AV29" s="958"/>
      <c r="AW29" s="958"/>
      <c r="AX29" s="958"/>
      <c r="AY29" s="958"/>
      <c r="AZ29" s="1028" t="s">
        <v>547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777</v>
      </c>
      <c r="R30" s="1026"/>
      <c r="S30" s="1026"/>
      <c r="T30" s="1026"/>
      <c r="U30" s="1026"/>
      <c r="V30" s="1026">
        <v>703</v>
      </c>
      <c r="W30" s="1026"/>
      <c r="X30" s="1026"/>
      <c r="Y30" s="1026"/>
      <c r="Z30" s="1026"/>
      <c r="AA30" s="1026">
        <v>74</v>
      </c>
      <c r="AB30" s="1026"/>
      <c r="AC30" s="1026"/>
      <c r="AD30" s="1026"/>
      <c r="AE30" s="1027"/>
      <c r="AF30" s="1022">
        <v>714</v>
      </c>
      <c r="AG30" s="1023"/>
      <c r="AH30" s="1023"/>
      <c r="AI30" s="1023"/>
      <c r="AJ30" s="1024"/>
      <c r="AK30" s="967" t="s">
        <v>547</v>
      </c>
      <c r="AL30" s="958"/>
      <c r="AM30" s="958"/>
      <c r="AN30" s="958"/>
      <c r="AO30" s="958"/>
      <c r="AP30" s="958">
        <v>834</v>
      </c>
      <c r="AQ30" s="958"/>
      <c r="AR30" s="958"/>
      <c r="AS30" s="958"/>
      <c r="AT30" s="958"/>
      <c r="AU30" s="958" t="s">
        <v>547</v>
      </c>
      <c r="AV30" s="958"/>
      <c r="AW30" s="958"/>
      <c r="AX30" s="958"/>
      <c r="AY30" s="958"/>
      <c r="AZ30" s="1028" t="s">
        <v>547</v>
      </c>
      <c r="BA30" s="1028"/>
      <c r="BB30" s="1028"/>
      <c r="BC30" s="1028"/>
      <c r="BD30" s="1028"/>
      <c r="BE30" s="959" t="s">
        <v>392</v>
      </c>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393</v>
      </c>
      <c r="C31" s="1018"/>
      <c r="D31" s="1018"/>
      <c r="E31" s="1018"/>
      <c r="F31" s="1018"/>
      <c r="G31" s="1018"/>
      <c r="H31" s="1018"/>
      <c r="I31" s="1018"/>
      <c r="J31" s="1018"/>
      <c r="K31" s="1018"/>
      <c r="L31" s="1018"/>
      <c r="M31" s="1018"/>
      <c r="N31" s="1018"/>
      <c r="O31" s="1018"/>
      <c r="P31" s="1019"/>
      <c r="Q31" s="1025">
        <v>1018</v>
      </c>
      <c r="R31" s="1026"/>
      <c r="S31" s="1026"/>
      <c r="T31" s="1026"/>
      <c r="U31" s="1026"/>
      <c r="V31" s="1026">
        <v>985</v>
      </c>
      <c r="W31" s="1026"/>
      <c r="X31" s="1026"/>
      <c r="Y31" s="1026"/>
      <c r="Z31" s="1026"/>
      <c r="AA31" s="1026">
        <v>34</v>
      </c>
      <c r="AB31" s="1026"/>
      <c r="AC31" s="1026"/>
      <c r="AD31" s="1026"/>
      <c r="AE31" s="1027"/>
      <c r="AF31" s="1022">
        <v>14</v>
      </c>
      <c r="AG31" s="1023"/>
      <c r="AH31" s="1023"/>
      <c r="AI31" s="1023"/>
      <c r="AJ31" s="1024"/>
      <c r="AK31" s="967">
        <v>181</v>
      </c>
      <c r="AL31" s="958"/>
      <c r="AM31" s="958"/>
      <c r="AN31" s="958"/>
      <c r="AO31" s="958"/>
      <c r="AP31" s="958">
        <v>1069</v>
      </c>
      <c r="AQ31" s="958"/>
      <c r="AR31" s="958"/>
      <c r="AS31" s="958"/>
      <c r="AT31" s="958"/>
      <c r="AU31" s="958">
        <v>1069</v>
      </c>
      <c r="AV31" s="958"/>
      <c r="AW31" s="958"/>
      <c r="AX31" s="958"/>
      <c r="AY31" s="958"/>
      <c r="AZ31" s="1028" t="s">
        <v>547</v>
      </c>
      <c r="BA31" s="1028"/>
      <c r="BB31" s="1028"/>
      <c r="BC31" s="1028"/>
      <c r="BD31" s="1028"/>
      <c r="BE31" s="959" t="s">
        <v>394</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744</v>
      </c>
      <c r="AG63" s="946"/>
      <c r="AH63" s="946"/>
      <c r="AI63" s="946"/>
      <c r="AJ63" s="1009"/>
      <c r="AK63" s="1010"/>
      <c r="AL63" s="950"/>
      <c r="AM63" s="950"/>
      <c r="AN63" s="950"/>
      <c r="AO63" s="950"/>
      <c r="AP63" s="946">
        <v>1903</v>
      </c>
      <c r="AQ63" s="946"/>
      <c r="AR63" s="946"/>
      <c r="AS63" s="946"/>
      <c r="AT63" s="946"/>
      <c r="AU63" s="946">
        <v>1069</v>
      </c>
      <c r="AV63" s="946"/>
      <c r="AW63" s="946"/>
      <c r="AX63" s="946"/>
      <c r="AY63" s="946"/>
      <c r="AZ63" s="1004"/>
      <c r="BA63" s="1004"/>
      <c r="BB63" s="1004"/>
      <c r="BC63" s="1004"/>
      <c r="BD63" s="1004"/>
      <c r="BE63" s="947" t="s">
        <v>547</v>
      </c>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548</v>
      </c>
      <c r="C68" s="973"/>
      <c r="D68" s="973"/>
      <c r="E68" s="973"/>
      <c r="F68" s="973"/>
      <c r="G68" s="973"/>
      <c r="H68" s="973"/>
      <c r="I68" s="973"/>
      <c r="J68" s="973"/>
      <c r="K68" s="973"/>
      <c r="L68" s="973"/>
      <c r="M68" s="973"/>
      <c r="N68" s="973"/>
      <c r="O68" s="973"/>
      <c r="P68" s="974"/>
      <c r="Q68" s="975">
        <v>215</v>
      </c>
      <c r="R68" s="969"/>
      <c r="S68" s="969"/>
      <c r="T68" s="969"/>
      <c r="U68" s="969"/>
      <c r="V68" s="969">
        <v>200</v>
      </c>
      <c r="W68" s="969"/>
      <c r="X68" s="969"/>
      <c r="Y68" s="969"/>
      <c r="Z68" s="969"/>
      <c r="AA68" s="969">
        <v>14</v>
      </c>
      <c r="AB68" s="969"/>
      <c r="AC68" s="969"/>
      <c r="AD68" s="969"/>
      <c r="AE68" s="969"/>
      <c r="AF68" s="969">
        <v>14</v>
      </c>
      <c r="AG68" s="969"/>
      <c r="AH68" s="969"/>
      <c r="AI68" s="969"/>
      <c r="AJ68" s="969"/>
      <c r="AK68" s="969" t="s">
        <v>547</v>
      </c>
      <c r="AL68" s="969"/>
      <c r="AM68" s="969"/>
      <c r="AN68" s="969"/>
      <c r="AO68" s="969"/>
      <c r="AP68" s="969" t="s">
        <v>547</v>
      </c>
      <c r="AQ68" s="969"/>
      <c r="AR68" s="969"/>
      <c r="AS68" s="969"/>
      <c r="AT68" s="969"/>
      <c r="AU68" s="969" t="s">
        <v>547</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552</v>
      </c>
      <c r="C69" s="962"/>
      <c r="D69" s="962"/>
      <c r="E69" s="962"/>
      <c r="F69" s="962"/>
      <c r="G69" s="962"/>
      <c r="H69" s="962"/>
      <c r="I69" s="962"/>
      <c r="J69" s="962"/>
      <c r="K69" s="962"/>
      <c r="L69" s="962"/>
      <c r="M69" s="962"/>
      <c r="N69" s="962"/>
      <c r="O69" s="962"/>
      <c r="P69" s="963"/>
      <c r="Q69" s="964">
        <v>7664</v>
      </c>
      <c r="R69" s="958"/>
      <c r="S69" s="958"/>
      <c r="T69" s="958"/>
      <c r="U69" s="958"/>
      <c r="V69" s="958">
        <v>7152</v>
      </c>
      <c r="W69" s="958"/>
      <c r="X69" s="958"/>
      <c r="Y69" s="958"/>
      <c r="Z69" s="958"/>
      <c r="AA69" s="958">
        <v>512</v>
      </c>
      <c r="AB69" s="958"/>
      <c r="AC69" s="958"/>
      <c r="AD69" s="958"/>
      <c r="AE69" s="958"/>
      <c r="AF69" s="958">
        <v>512</v>
      </c>
      <c r="AG69" s="958"/>
      <c r="AH69" s="958"/>
      <c r="AI69" s="958"/>
      <c r="AJ69" s="958"/>
      <c r="AK69" s="958">
        <v>8</v>
      </c>
      <c r="AL69" s="958"/>
      <c r="AM69" s="958"/>
      <c r="AN69" s="958"/>
      <c r="AO69" s="958"/>
      <c r="AP69" s="958" t="s">
        <v>547</v>
      </c>
      <c r="AQ69" s="958"/>
      <c r="AR69" s="958"/>
      <c r="AS69" s="958"/>
      <c r="AT69" s="958"/>
      <c r="AU69" s="958" t="s">
        <v>547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549</v>
      </c>
      <c r="C70" s="962"/>
      <c r="D70" s="962"/>
      <c r="E70" s="962"/>
      <c r="F70" s="962"/>
      <c r="G70" s="962"/>
      <c r="H70" s="962"/>
      <c r="I70" s="962"/>
      <c r="J70" s="962"/>
      <c r="K70" s="962"/>
      <c r="L70" s="962"/>
      <c r="M70" s="962"/>
      <c r="N70" s="962"/>
      <c r="O70" s="962"/>
      <c r="P70" s="963"/>
      <c r="Q70" s="964">
        <v>1124</v>
      </c>
      <c r="R70" s="958"/>
      <c r="S70" s="958"/>
      <c r="T70" s="958"/>
      <c r="U70" s="958"/>
      <c r="V70" s="958">
        <v>1095</v>
      </c>
      <c r="W70" s="958"/>
      <c r="X70" s="958"/>
      <c r="Y70" s="958"/>
      <c r="Z70" s="958"/>
      <c r="AA70" s="958">
        <v>29</v>
      </c>
      <c r="AB70" s="958"/>
      <c r="AC70" s="958"/>
      <c r="AD70" s="958"/>
      <c r="AE70" s="958"/>
      <c r="AF70" s="958">
        <v>29</v>
      </c>
      <c r="AG70" s="958"/>
      <c r="AH70" s="958"/>
      <c r="AI70" s="958"/>
      <c r="AJ70" s="958"/>
      <c r="AK70" s="958" t="s">
        <v>547</v>
      </c>
      <c r="AL70" s="958"/>
      <c r="AM70" s="958"/>
      <c r="AN70" s="958"/>
      <c r="AO70" s="958"/>
      <c r="AP70" s="958">
        <v>1420</v>
      </c>
      <c r="AQ70" s="958"/>
      <c r="AR70" s="958"/>
      <c r="AS70" s="958"/>
      <c r="AT70" s="958"/>
      <c r="AU70" s="958">
        <v>40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550</v>
      </c>
      <c r="C71" s="962"/>
      <c r="D71" s="962"/>
      <c r="E71" s="962"/>
      <c r="F71" s="962"/>
      <c r="G71" s="962"/>
      <c r="H71" s="962"/>
      <c r="I71" s="962"/>
      <c r="J71" s="962"/>
      <c r="K71" s="962"/>
      <c r="L71" s="962"/>
      <c r="M71" s="962"/>
      <c r="N71" s="962"/>
      <c r="O71" s="962"/>
      <c r="P71" s="963"/>
      <c r="Q71" s="964">
        <v>4472</v>
      </c>
      <c r="R71" s="958"/>
      <c r="S71" s="958"/>
      <c r="T71" s="958"/>
      <c r="U71" s="958"/>
      <c r="V71" s="958">
        <v>4284</v>
      </c>
      <c r="W71" s="958"/>
      <c r="X71" s="958"/>
      <c r="Y71" s="958"/>
      <c r="Z71" s="958"/>
      <c r="AA71" s="958">
        <v>188</v>
      </c>
      <c r="AB71" s="958"/>
      <c r="AC71" s="958"/>
      <c r="AD71" s="958"/>
      <c r="AE71" s="958"/>
      <c r="AF71" s="958">
        <v>76</v>
      </c>
      <c r="AG71" s="958"/>
      <c r="AH71" s="958"/>
      <c r="AI71" s="958"/>
      <c r="AJ71" s="958"/>
      <c r="AK71" s="958">
        <v>1615</v>
      </c>
      <c r="AL71" s="958"/>
      <c r="AM71" s="958"/>
      <c r="AN71" s="958"/>
      <c r="AO71" s="958"/>
      <c r="AP71" s="958">
        <v>29</v>
      </c>
      <c r="AQ71" s="958"/>
      <c r="AR71" s="958"/>
      <c r="AS71" s="958"/>
      <c r="AT71" s="958"/>
      <c r="AU71" s="958">
        <v>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553</v>
      </c>
      <c r="C72" s="962"/>
      <c r="D72" s="962"/>
      <c r="E72" s="962"/>
      <c r="F72" s="962"/>
      <c r="G72" s="962"/>
      <c r="H72" s="962"/>
      <c r="I72" s="962"/>
      <c r="J72" s="962"/>
      <c r="K72" s="962"/>
      <c r="L72" s="962"/>
      <c r="M72" s="962"/>
      <c r="N72" s="962"/>
      <c r="O72" s="962"/>
      <c r="P72" s="963"/>
      <c r="Q72" s="964">
        <v>39381</v>
      </c>
      <c r="R72" s="958"/>
      <c r="S72" s="958"/>
      <c r="T72" s="958"/>
      <c r="U72" s="958"/>
      <c r="V72" s="958">
        <v>38029</v>
      </c>
      <c r="W72" s="958"/>
      <c r="X72" s="958"/>
      <c r="Y72" s="958"/>
      <c r="Z72" s="958"/>
      <c r="AA72" s="958">
        <v>1352</v>
      </c>
      <c r="AB72" s="958"/>
      <c r="AC72" s="958"/>
      <c r="AD72" s="958"/>
      <c r="AE72" s="958"/>
      <c r="AF72" s="958">
        <v>1391</v>
      </c>
      <c r="AG72" s="958"/>
      <c r="AH72" s="958"/>
      <c r="AI72" s="958"/>
      <c r="AJ72" s="958"/>
      <c r="AK72" s="958">
        <v>1565</v>
      </c>
      <c r="AL72" s="958"/>
      <c r="AM72" s="958"/>
      <c r="AN72" s="958"/>
      <c r="AO72" s="958"/>
      <c r="AP72" s="958" t="s">
        <v>547</v>
      </c>
      <c r="AQ72" s="958"/>
      <c r="AR72" s="958"/>
      <c r="AS72" s="958"/>
      <c r="AT72" s="958"/>
      <c r="AU72" s="958" t="s">
        <v>547</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554</v>
      </c>
      <c r="C73" s="962"/>
      <c r="D73" s="962"/>
      <c r="E73" s="962"/>
      <c r="F73" s="962"/>
      <c r="G73" s="962"/>
      <c r="H73" s="962"/>
      <c r="I73" s="962"/>
      <c r="J73" s="962"/>
      <c r="K73" s="962"/>
      <c r="L73" s="962"/>
      <c r="M73" s="962"/>
      <c r="N73" s="962"/>
      <c r="O73" s="962"/>
      <c r="P73" s="963"/>
      <c r="Q73" s="964">
        <v>157800</v>
      </c>
      <c r="R73" s="958"/>
      <c r="S73" s="958"/>
      <c r="T73" s="958"/>
      <c r="U73" s="958"/>
      <c r="V73" s="958">
        <v>152698</v>
      </c>
      <c r="W73" s="958"/>
      <c r="X73" s="958"/>
      <c r="Y73" s="958"/>
      <c r="Z73" s="958"/>
      <c r="AA73" s="958">
        <v>5102</v>
      </c>
      <c r="AB73" s="958"/>
      <c r="AC73" s="958"/>
      <c r="AD73" s="958"/>
      <c r="AE73" s="958"/>
      <c r="AF73" s="958">
        <v>5102</v>
      </c>
      <c r="AG73" s="958"/>
      <c r="AH73" s="958"/>
      <c r="AI73" s="958"/>
      <c r="AJ73" s="958"/>
      <c r="AK73" s="958">
        <v>1976</v>
      </c>
      <c r="AL73" s="958"/>
      <c r="AM73" s="958"/>
      <c r="AN73" s="958"/>
      <c r="AO73" s="958"/>
      <c r="AP73" s="958" t="s">
        <v>547</v>
      </c>
      <c r="AQ73" s="958"/>
      <c r="AR73" s="958"/>
      <c r="AS73" s="958"/>
      <c r="AT73" s="958"/>
      <c r="AU73" s="958" t="s">
        <v>547</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551</v>
      </c>
      <c r="C74" s="962"/>
      <c r="D74" s="962"/>
      <c r="E74" s="962"/>
      <c r="F74" s="962"/>
      <c r="G74" s="962"/>
      <c r="H74" s="962"/>
      <c r="I74" s="962"/>
      <c r="J74" s="962"/>
      <c r="K74" s="962"/>
      <c r="L74" s="962"/>
      <c r="M74" s="962"/>
      <c r="N74" s="962"/>
      <c r="O74" s="962"/>
      <c r="P74" s="963"/>
      <c r="Q74" s="964">
        <v>1655</v>
      </c>
      <c r="R74" s="958"/>
      <c r="S74" s="958"/>
      <c r="T74" s="958"/>
      <c r="U74" s="958"/>
      <c r="V74" s="958">
        <v>1606</v>
      </c>
      <c r="W74" s="958"/>
      <c r="X74" s="958"/>
      <c r="Y74" s="958"/>
      <c r="Z74" s="958"/>
      <c r="AA74" s="958">
        <v>49</v>
      </c>
      <c r="AB74" s="958"/>
      <c r="AC74" s="958"/>
      <c r="AD74" s="958"/>
      <c r="AE74" s="958"/>
      <c r="AF74" s="958">
        <v>49</v>
      </c>
      <c r="AG74" s="958"/>
      <c r="AH74" s="958"/>
      <c r="AI74" s="958"/>
      <c r="AJ74" s="958"/>
      <c r="AK74" s="958" t="s">
        <v>547</v>
      </c>
      <c r="AL74" s="958"/>
      <c r="AM74" s="958"/>
      <c r="AN74" s="958"/>
      <c r="AO74" s="958"/>
      <c r="AP74" s="958">
        <v>246</v>
      </c>
      <c r="AQ74" s="958"/>
      <c r="AR74" s="958"/>
      <c r="AS74" s="958"/>
      <c r="AT74" s="958"/>
      <c r="AU74" s="958">
        <v>24</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7173</v>
      </c>
      <c r="AG88" s="946"/>
      <c r="AH88" s="946"/>
      <c r="AI88" s="946"/>
      <c r="AJ88" s="946"/>
      <c r="AK88" s="950"/>
      <c r="AL88" s="950"/>
      <c r="AM88" s="950"/>
      <c r="AN88" s="950"/>
      <c r="AO88" s="950"/>
      <c r="AP88" s="946">
        <v>1695</v>
      </c>
      <c r="AQ88" s="946"/>
      <c r="AR88" s="946"/>
      <c r="AS88" s="946"/>
      <c r="AT88" s="946"/>
      <c r="AU88" s="946">
        <v>66</v>
      </c>
      <c r="AV88" s="946"/>
      <c r="AW88" s="946"/>
      <c r="AX88" s="946"/>
      <c r="AY88" s="946"/>
      <c r="AZ88" s="947" t="s">
        <v>547</v>
      </c>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295</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295</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295</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396178</v>
      </c>
      <c r="AB110" s="876"/>
      <c r="AC110" s="876"/>
      <c r="AD110" s="876"/>
      <c r="AE110" s="877"/>
      <c r="AF110" s="878">
        <v>392949</v>
      </c>
      <c r="AG110" s="876"/>
      <c r="AH110" s="876"/>
      <c r="AI110" s="876"/>
      <c r="AJ110" s="877"/>
      <c r="AK110" s="878">
        <v>431956</v>
      </c>
      <c r="AL110" s="876"/>
      <c r="AM110" s="876"/>
      <c r="AN110" s="876"/>
      <c r="AO110" s="877"/>
      <c r="AP110" s="879">
        <v>12.3</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5078452</v>
      </c>
      <c r="BR110" s="829"/>
      <c r="BS110" s="829"/>
      <c r="BT110" s="829"/>
      <c r="BU110" s="829"/>
      <c r="BV110" s="829">
        <v>4806645</v>
      </c>
      <c r="BW110" s="829"/>
      <c r="BX110" s="829"/>
      <c r="BY110" s="829"/>
      <c r="BZ110" s="829"/>
      <c r="CA110" s="829">
        <v>4430319</v>
      </c>
      <c r="CB110" s="829"/>
      <c r="CC110" s="829"/>
      <c r="CD110" s="829"/>
      <c r="CE110" s="829"/>
      <c r="CF110" s="853">
        <v>125.8</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893537</v>
      </c>
      <c r="BR112" s="804"/>
      <c r="BS112" s="804"/>
      <c r="BT112" s="804"/>
      <c r="BU112" s="804"/>
      <c r="BV112" s="804">
        <v>948153</v>
      </c>
      <c r="BW112" s="804"/>
      <c r="BX112" s="804"/>
      <c r="BY112" s="804"/>
      <c r="BZ112" s="804"/>
      <c r="CA112" s="804">
        <v>1068671</v>
      </c>
      <c r="CB112" s="804"/>
      <c r="CC112" s="804"/>
      <c r="CD112" s="804"/>
      <c r="CE112" s="804"/>
      <c r="CF112" s="862">
        <v>30.4</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46680</v>
      </c>
      <c r="AB113" s="906"/>
      <c r="AC113" s="906"/>
      <c r="AD113" s="906"/>
      <c r="AE113" s="907"/>
      <c r="AF113" s="908">
        <v>48528</v>
      </c>
      <c r="AG113" s="906"/>
      <c r="AH113" s="906"/>
      <c r="AI113" s="906"/>
      <c r="AJ113" s="907"/>
      <c r="AK113" s="908">
        <v>51975</v>
      </c>
      <c r="AL113" s="906"/>
      <c r="AM113" s="906"/>
      <c r="AN113" s="906"/>
      <c r="AO113" s="907"/>
      <c r="AP113" s="909">
        <v>1.5</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118608</v>
      </c>
      <c r="BR113" s="804"/>
      <c r="BS113" s="804"/>
      <c r="BT113" s="804"/>
      <c r="BU113" s="804"/>
      <c r="BV113" s="804">
        <v>84703</v>
      </c>
      <c r="BW113" s="804"/>
      <c r="BX113" s="804"/>
      <c r="BY113" s="804"/>
      <c r="BZ113" s="804"/>
      <c r="CA113" s="804">
        <v>65441</v>
      </c>
      <c r="CB113" s="804"/>
      <c r="CC113" s="804"/>
      <c r="CD113" s="804"/>
      <c r="CE113" s="804"/>
      <c r="CF113" s="862">
        <v>1.9</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29228</v>
      </c>
      <c r="AB114" s="767"/>
      <c r="AC114" s="767"/>
      <c r="AD114" s="767"/>
      <c r="AE114" s="768"/>
      <c r="AF114" s="769">
        <v>36910</v>
      </c>
      <c r="AG114" s="767"/>
      <c r="AH114" s="767"/>
      <c r="AI114" s="767"/>
      <c r="AJ114" s="768"/>
      <c r="AK114" s="769">
        <v>32520</v>
      </c>
      <c r="AL114" s="767"/>
      <c r="AM114" s="767"/>
      <c r="AN114" s="767"/>
      <c r="AO114" s="768"/>
      <c r="AP114" s="811">
        <v>0.9</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211836</v>
      </c>
      <c r="BR114" s="804"/>
      <c r="BS114" s="804"/>
      <c r="BT114" s="804"/>
      <c r="BU114" s="804"/>
      <c r="BV114" s="804">
        <v>237680</v>
      </c>
      <c r="BW114" s="804"/>
      <c r="BX114" s="804"/>
      <c r="BY114" s="804"/>
      <c r="BZ114" s="804"/>
      <c r="CA114" s="804">
        <v>271183</v>
      </c>
      <c r="CB114" s="804"/>
      <c r="CC114" s="804"/>
      <c r="CD114" s="804"/>
      <c r="CE114" s="804"/>
      <c r="CF114" s="862">
        <v>7.7</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472086</v>
      </c>
      <c r="AB117" s="890"/>
      <c r="AC117" s="890"/>
      <c r="AD117" s="890"/>
      <c r="AE117" s="891"/>
      <c r="AF117" s="892">
        <v>478387</v>
      </c>
      <c r="AG117" s="890"/>
      <c r="AH117" s="890"/>
      <c r="AI117" s="890"/>
      <c r="AJ117" s="891"/>
      <c r="AK117" s="892">
        <v>516451</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295</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441</v>
      </c>
      <c r="BP119" s="865"/>
      <c r="BQ119" s="866">
        <v>6302433</v>
      </c>
      <c r="BR119" s="832"/>
      <c r="BS119" s="832"/>
      <c r="BT119" s="832"/>
      <c r="BU119" s="832"/>
      <c r="BV119" s="832">
        <v>6077181</v>
      </c>
      <c r="BW119" s="832"/>
      <c r="BX119" s="832"/>
      <c r="BY119" s="832"/>
      <c r="BZ119" s="832"/>
      <c r="CA119" s="832">
        <v>5835614</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4565648</v>
      </c>
      <c r="BR120" s="829"/>
      <c r="BS120" s="829"/>
      <c r="BT120" s="829"/>
      <c r="BU120" s="829"/>
      <c r="BV120" s="829">
        <v>4912881</v>
      </c>
      <c r="BW120" s="829"/>
      <c r="BX120" s="829"/>
      <c r="BY120" s="829"/>
      <c r="BZ120" s="829"/>
      <c r="CA120" s="829">
        <v>5150957</v>
      </c>
      <c r="CB120" s="829"/>
      <c r="CC120" s="829"/>
      <c r="CD120" s="829"/>
      <c r="CE120" s="829"/>
      <c r="CF120" s="853">
        <v>146.30000000000001</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893537</v>
      </c>
      <c r="DH120" s="829"/>
      <c r="DI120" s="829"/>
      <c r="DJ120" s="829"/>
      <c r="DK120" s="829"/>
      <c r="DL120" s="829">
        <v>948153</v>
      </c>
      <c r="DM120" s="829"/>
      <c r="DN120" s="829"/>
      <c r="DO120" s="829"/>
      <c r="DP120" s="829"/>
      <c r="DQ120" s="829">
        <v>1068671</v>
      </c>
      <c r="DR120" s="829"/>
      <c r="DS120" s="829"/>
      <c r="DT120" s="829"/>
      <c r="DU120" s="829"/>
      <c r="DV120" s="830">
        <v>30.4</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37461</v>
      </c>
      <c r="BR121" s="804"/>
      <c r="BS121" s="804"/>
      <c r="BT121" s="804"/>
      <c r="BU121" s="804"/>
      <c r="BV121" s="804">
        <v>31864</v>
      </c>
      <c r="BW121" s="804"/>
      <c r="BX121" s="804"/>
      <c r="BY121" s="804"/>
      <c r="BZ121" s="804"/>
      <c r="CA121" s="804">
        <v>20758</v>
      </c>
      <c r="CB121" s="804"/>
      <c r="CC121" s="804"/>
      <c r="CD121" s="804"/>
      <c r="CE121" s="804"/>
      <c r="CF121" s="862">
        <v>0.6</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3574888</v>
      </c>
      <c r="BR122" s="832"/>
      <c r="BS122" s="832"/>
      <c r="BT122" s="832"/>
      <c r="BU122" s="832"/>
      <c r="BV122" s="832">
        <v>3428170</v>
      </c>
      <c r="BW122" s="832"/>
      <c r="BX122" s="832"/>
      <c r="BY122" s="832"/>
      <c r="BZ122" s="832"/>
      <c r="CA122" s="832">
        <v>3310616</v>
      </c>
      <c r="CB122" s="832"/>
      <c r="CC122" s="832"/>
      <c r="CD122" s="832"/>
      <c r="CE122" s="832"/>
      <c r="CF122" s="833">
        <v>94</v>
      </c>
      <c r="CG122" s="834"/>
      <c r="CH122" s="834"/>
      <c r="CI122" s="834"/>
      <c r="CJ122" s="834"/>
      <c r="CK122" s="856"/>
      <c r="CL122" s="842"/>
      <c r="CM122" s="842"/>
      <c r="CN122" s="842"/>
      <c r="CO122" s="843"/>
      <c r="CP122" s="822" t="s">
        <v>449</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450</v>
      </c>
      <c r="BP123" s="865"/>
      <c r="BQ123" s="819">
        <v>8177997</v>
      </c>
      <c r="BR123" s="820"/>
      <c r="BS123" s="820"/>
      <c r="BT123" s="820"/>
      <c r="BU123" s="820"/>
      <c r="BV123" s="820">
        <v>8372915</v>
      </c>
      <c r="BW123" s="820"/>
      <c r="BX123" s="820"/>
      <c r="BY123" s="820"/>
      <c r="BZ123" s="820"/>
      <c r="CA123" s="820">
        <v>8482331</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11653</v>
      </c>
      <c r="AB128" s="788"/>
      <c r="AC128" s="788"/>
      <c r="AD128" s="788"/>
      <c r="AE128" s="789"/>
      <c r="AF128" s="790">
        <v>11654</v>
      </c>
      <c r="AG128" s="788"/>
      <c r="AH128" s="788"/>
      <c r="AI128" s="788"/>
      <c r="AJ128" s="789"/>
      <c r="AK128" s="790">
        <v>10814</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3818259</v>
      </c>
      <c r="AB129" s="767"/>
      <c r="AC129" s="767"/>
      <c r="AD129" s="767"/>
      <c r="AE129" s="768"/>
      <c r="AF129" s="769">
        <v>3613651</v>
      </c>
      <c r="AG129" s="767"/>
      <c r="AH129" s="767"/>
      <c r="AI129" s="767"/>
      <c r="AJ129" s="768"/>
      <c r="AK129" s="769">
        <v>3809639</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301820</v>
      </c>
      <c r="AB130" s="767"/>
      <c r="AC130" s="767"/>
      <c r="AD130" s="767"/>
      <c r="AE130" s="768"/>
      <c r="AF130" s="769">
        <v>296349</v>
      </c>
      <c r="AG130" s="767"/>
      <c r="AH130" s="767"/>
      <c r="AI130" s="767"/>
      <c r="AJ130" s="768"/>
      <c r="AK130" s="769">
        <v>288821</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5.2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3516439</v>
      </c>
      <c r="AB131" s="751"/>
      <c r="AC131" s="751"/>
      <c r="AD131" s="751"/>
      <c r="AE131" s="752"/>
      <c r="AF131" s="753">
        <v>3317302</v>
      </c>
      <c r="AG131" s="751"/>
      <c r="AH131" s="751"/>
      <c r="AI131" s="751"/>
      <c r="AJ131" s="752"/>
      <c r="AK131" s="753">
        <v>3520818</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4.5106142890000003</v>
      </c>
      <c r="AB132" s="732"/>
      <c r="AC132" s="732"/>
      <c r="AD132" s="732"/>
      <c r="AE132" s="733"/>
      <c r="AF132" s="734">
        <v>5.1362221469999998</v>
      </c>
      <c r="AG132" s="732"/>
      <c r="AH132" s="732"/>
      <c r="AI132" s="732"/>
      <c r="AJ132" s="733"/>
      <c r="AK132" s="734">
        <v>6.158114393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4.8</v>
      </c>
      <c r="AB133" s="711"/>
      <c r="AC133" s="711"/>
      <c r="AD133" s="711"/>
      <c r="AE133" s="712"/>
      <c r="AF133" s="710">
        <v>4.8</v>
      </c>
      <c r="AG133" s="711"/>
      <c r="AH133" s="711"/>
      <c r="AI133" s="711"/>
      <c r="AJ133" s="712"/>
      <c r="AK133" s="710">
        <v>5.2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aTsgsNCYv3UPlFcuwt9vWVK0wTo8ffJH4+WhyByaGu+PVQIHVzAPiVR28CDbQYu29B/ZaFs0yjg1+K4K6vDvQ==" saltValue="T+8n9OyS68WjHFXnrJNZl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3"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4ZWXvSN/mSdCGqa+/Yb99BcHRn+2FEEUHAeOYVGWEfCLmy9GvpZ6o+BfYvRZ1W3ZCUrYlG2PWjofHpEc797LFg==" saltValue="P9G5v8xFRguYg1K0mFLz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w9u8mld3pJmHUAKxPU8l47uVVjag+lba7o66uM1R4rUy7kmjh/Ui3zSWu/Oe7nUBrd4gn0tuB5OzN6zsdyoKg==" saltValue="wdC/zZakO1KI0HComVKS5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topLeftCell="A58" workbookViewId="0">
      <selection activeCell="AK25" sqref="AK25"/>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478</v>
      </c>
      <c r="AL6" s="260"/>
      <c r="AM6" s="260"/>
      <c r="AN6" s="260"/>
    </row>
    <row r="7" spans="1:46" ht="13.5" customHeight="1" x14ac:dyDescent="0.2">
      <c r="A7" s="259"/>
      <c r="AK7" s="262"/>
      <c r="AL7" s="263"/>
      <c r="AM7" s="263"/>
      <c r="AN7" s="264"/>
      <c r="AO7" s="1105" t="s">
        <v>479</v>
      </c>
      <c r="AP7" s="265"/>
      <c r="AQ7" s="266" t="s">
        <v>480</v>
      </c>
      <c r="AR7" s="267"/>
    </row>
    <row r="8" spans="1:46" ht="13.2" x14ac:dyDescent="0.2">
      <c r="A8" s="259"/>
      <c r="AK8" s="268"/>
      <c r="AL8" s="269"/>
      <c r="AM8" s="269"/>
      <c r="AN8" s="270"/>
      <c r="AO8" s="1106"/>
      <c r="AP8" s="271" t="s">
        <v>481</v>
      </c>
      <c r="AQ8" s="272" t="s">
        <v>482</v>
      </c>
      <c r="AR8" s="273" t="s">
        <v>483</v>
      </c>
    </row>
    <row r="9" spans="1:46" ht="13.2" x14ac:dyDescent="0.2">
      <c r="A9" s="259"/>
      <c r="AK9" s="1117" t="s">
        <v>484</v>
      </c>
      <c r="AL9" s="1118"/>
      <c r="AM9" s="1118"/>
      <c r="AN9" s="1119"/>
      <c r="AO9" s="274">
        <v>1460110</v>
      </c>
      <c r="AP9" s="274">
        <v>129649</v>
      </c>
      <c r="AQ9" s="275">
        <v>111034</v>
      </c>
      <c r="AR9" s="276">
        <v>16.8</v>
      </c>
    </row>
    <row r="10" spans="1:46" ht="13.5" customHeight="1" x14ac:dyDescent="0.2">
      <c r="A10" s="259"/>
      <c r="AK10" s="1117" t="s">
        <v>485</v>
      </c>
      <c r="AL10" s="1118"/>
      <c r="AM10" s="1118"/>
      <c r="AN10" s="1119"/>
      <c r="AO10" s="277">
        <v>128084</v>
      </c>
      <c r="AP10" s="277">
        <v>11373</v>
      </c>
      <c r="AQ10" s="278">
        <v>15617</v>
      </c>
      <c r="AR10" s="279">
        <v>-27.2</v>
      </c>
    </row>
    <row r="11" spans="1:46" ht="13.5" customHeight="1" x14ac:dyDescent="0.2">
      <c r="A11" s="259"/>
      <c r="AK11" s="1117" t="s">
        <v>486</v>
      </c>
      <c r="AL11" s="1118"/>
      <c r="AM11" s="1118"/>
      <c r="AN11" s="1119"/>
      <c r="AO11" s="277" t="s">
        <v>487</v>
      </c>
      <c r="AP11" s="277" t="s">
        <v>487</v>
      </c>
      <c r="AQ11" s="278">
        <v>1538</v>
      </c>
      <c r="AR11" s="279" t="s">
        <v>487</v>
      </c>
    </row>
    <row r="12" spans="1:46" ht="13.5" customHeight="1" x14ac:dyDescent="0.2">
      <c r="A12" s="259"/>
      <c r="AK12" s="1117" t="s">
        <v>488</v>
      </c>
      <c r="AL12" s="1118"/>
      <c r="AM12" s="1118"/>
      <c r="AN12" s="1119"/>
      <c r="AO12" s="277" t="s">
        <v>487</v>
      </c>
      <c r="AP12" s="277" t="s">
        <v>487</v>
      </c>
      <c r="AQ12" s="278">
        <v>0</v>
      </c>
      <c r="AR12" s="279" t="s">
        <v>487</v>
      </c>
    </row>
    <row r="13" spans="1:46" ht="13.5" customHeight="1" x14ac:dyDescent="0.2">
      <c r="A13" s="259"/>
      <c r="AK13" s="1117" t="s">
        <v>489</v>
      </c>
      <c r="AL13" s="1118"/>
      <c r="AM13" s="1118"/>
      <c r="AN13" s="1119"/>
      <c r="AO13" s="277">
        <v>31904</v>
      </c>
      <c r="AP13" s="277">
        <v>2833</v>
      </c>
      <c r="AQ13" s="278">
        <v>4378</v>
      </c>
      <c r="AR13" s="279">
        <v>-35.299999999999997</v>
      </c>
    </row>
    <row r="14" spans="1:46" ht="13.5" customHeight="1" x14ac:dyDescent="0.2">
      <c r="A14" s="259"/>
      <c r="AK14" s="1117" t="s">
        <v>490</v>
      </c>
      <c r="AL14" s="1118"/>
      <c r="AM14" s="1118"/>
      <c r="AN14" s="1119"/>
      <c r="AO14" s="277" t="s">
        <v>487</v>
      </c>
      <c r="AP14" s="277" t="s">
        <v>487</v>
      </c>
      <c r="AQ14" s="278">
        <v>2499</v>
      </c>
      <c r="AR14" s="279" t="s">
        <v>487</v>
      </c>
    </row>
    <row r="15" spans="1:46" ht="13.5" customHeight="1" x14ac:dyDescent="0.2">
      <c r="A15" s="259"/>
      <c r="AK15" s="1120" t="s">
        <v>491</v>
      </c>
      <c r="AL15" s="1121"/>
      <c r="AM15" s="1121"/>
      <c r="AN15" s="1122"/>
      <c r="AO15" s="277">
        <v>-100563</v>
      </c>
      <c r="AP15" s="277">
        <v>-8929</v>
      </c>
      <c r="AQ15" s="278">
        <v>-6867</v>
      </c>
      <c r="AR15" s="279">
        <v>30</v>
      </c>
    </row>
    <row r="16" spans="1:46" ht="13.2" x14ac:dyDescent="0.2">
      <c r="A16" s="259"/>
      <c r="AK16" s="1120" t="s">
        <v>178</v>
      </c>
      <c r="AL16" s="1121"/>
      <c r="AM16" s="1121"/>
      <c r="AN16" s="1122"/>
      <c r="AO16" s="277">
        <v>1519535</v>
      </c>
      <c r="AP16" s="277">
        <v>134926</v>
      </c>
      <c r="AQ16" s="278">
        <v>128199</v>
      </c>
      <c r="AR16" s="279">
        <v>5.2</v>
      </c>
    </row>
    <row r="17" spans="1:46" ht="13.2" x14ac:dyDescent="0.2">
      <c r="A17" s="259"/>
    </row>
    <row r="18" spans="1:46" ht="13.2" x14ac:dyDescent="0.2">
      <c r="A18" s="259"/>
      <c r="AQ18" s="280"/>
      <c r="AR18" s="280"/>
    </row>
    <row r="19" spans="1:46" ht="13.2" x14ac:dyDescent="0.2">
      <c r="A19" s="259"/>
      <c r="AK19" s="255" t="s">
        <v>492</v>
      </c>
    </row>
    <row r="20" spans="1:46" ht="13.2" x14ac:dyDescent="0.2">
      <c r="A20" s="259"/>
      <c r="AK20" s="281"/>
      <c r="AL20" s="282"/>
      <c r="AM20" s="282"/>
      <c r="AN20" s="283"/>
      <c r="AO20" s="284" t="s">
        <v>493</v>
      </c>
      <c r="AP20" s="285" t="s">
        <v>494</v>
      </c>
      <c r="AQ20" s="286" t="s">
        <v>495</v>
      </c>
      <c r="AR20" s="287"/>
    </row>
    <row r="21" spans="1:46" s="260" customFormat="1" ht="13.2" x14ac:dyDescent="0.2">
      <c r="A21" s="288"/>
      <c r="AK21" s="1123" t="s">
        <v>496</v>
      </c>
      <c r="AL21" s="1124"/>
      <c r="AM21" s="1124"/>
      <c r="AN21" s="1125"/>
      <c r="AO21" s="289">
        <v>11.19</v>
      </c>
      <c r="AP21" s="290">
        <v>10.85</v>
      </c>
      <c r="AQ21" s="291">
        <v>0.34</v>
      </c>
      <c r="AS21" s="292"/>
      <c r="AT21" s="288"/>
    </row>
    <row r="22" spans="1:46" s="260" customFormat="1" ht="13.2" x14ac:dyDescent="0.2">
      <c r="A22" s="288"/>
      <c r="AK22" s="1123" t="s">
        <v>497</v>
      </c>
      <c r="AL22" s="1124"/>
      <c r="AM22" s="1124"/>
      <c r="AN22" s="1125"/>
      <c r="AO22" s="293">
        <v>96.3</v>
      </c>
      <c r="AP22" s="294">
        <v>96.2</v>
      </c>
      <c r="AQ22" s="295">
        <v>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500</v>
      </c>
      <c r="AL29" s="260"/>
      <c r="AM29" s="260"/>
      <c r="AN29" s="260"/>
      <c r="AS29" s="302"/>
    </row>
    <row r="30" spans="1:46" ht="13.5" customHeight="1" x14ac:dyDescent="0.2">
      <c r="A30" s="259"/>
      <c r="AK30" s="262"/>
      <c r="AL30" s="263"/>
      <c r="AM30" s="263"/>
      <c r="AN30" s="264"/>
      <c r="AO30" s="1105" t="s">
        <v>479</v>
      </c>
      <c r="AP30" s="265"/>
      <c r="AQ30" s="266" t="s">
        <v>480</v>
      </c>
      <c r="AR30" s="267"/>
    </row>
    <row r="31" spans="1:46" ht="13.2" x14ac:dyDescent="0.2">
      <c r="A31" s="259"/>
      <c r="AK31" s="268"/>
      <c r="AL31" s="269"/>
      <c r="AM31" s="269"/>
      <c r="AN31" s="270"/>
      <c r="AO31" s="1106"/>
      <c r="AP31" s="271" t="s">
        <v>481</v>
      </c>
      <c r="AQ31" s="272" t="s">
        <v>482</v>
      </c>
      <c r="AR31" s="273" t="s">
        <v>483</v>
      </c>
    </row>
    <row r="32" spans="1:46" ht="27" customHeight="1" x14ac:dyDescent="0.2">
      <c r="A32" s="259"/>
      <c r="AK32" s="1107" t="s">
        <v>501</v>
      </c>
      <c r="AL32" s="1108"/>
      <c r="AM32" s="1108"/>
      <c r="AN32" s="1109"/>
      <c r="AO32" s="303">
        <v>431956</v>
      </c>
      <c r="AP32" s="303">
        <v>38355</v>
      </c>
      <c r="AQ32" s="304">
        <v>62185</v>
      </c>
      <c r="AR32" s="305">
        <v>-38.299999999999997</v>
      </c>
    </row>
    <row r="33" spans="1:46" ht="13.5" customHeight="1" x14ac:dyDescent="0.2">
      <c r="A33" s="259"/>
      <c r="AK33" s="1107" t="s">
        <v>502</v>
      </c>
      <c r="AL33" s="1108"/>
      <c r="AM33" s="1108"/>
      <c r="AN33" s="1109"/>
      <c r="AO33" s="303" t="s">
        <v>487</v>
      </c>
      <c r="AP33" s="303" t="s">
        <v>487</v>
      </c>
      <c r="AQ33" s="304" t="s">
        <v>487</v>
      </c>
      <c r="AR33" s="305" t="s">
        <v>487</v>
      </c>
    </row>
    <row r="34" spans="1:46" ht="27" customHeight="1" x14ac:dyDescent="0.2">
      <c r="A34" s="259"/>
      <c r="AK34" s="1107" t="s">
        <v>503</v>
      </c>
      <c r="AL34" s="1108"/>
      <c r="AM34" s="1108"/>
      <c r="AN34" s="1109"/>
      <c r="AO34" s="303" t="s">
        <v>487</v>
      </c>
      <c r="AP34" s="303" t="s">
        <v>487</v>
      </c>
      <c r="AQ34" s="304" t="s">
        <v>487</v>
      </c>
      <c r="AR34" s="305" t="s">
        <v>487</v>
      </c>
    </row>
    <row r="35" spans="1:46" ht="27" customHeight="1" x14ac:dyDescent="0.2">
      <c r="A35" s="259"/>
      <c r="AK35" s="1107" t="s">
        <v>504</v>
      </c>
      <c r="AL35" s="1108"/>
      <c r="AM35" s="1108"/>
      <c r="AN35" s="1109"/>
      <c r="AO35" s="303">
        <v>51975</v>
      </c>
      <c r="AP35" s="303">
        <v>4615</v>
      </c>
      <c r="AQ35" s="304">
        <v>15497</v>
      </c>
      <c r="AR35" s="305">
        <v>-70.2</v>
      </c>
    </row>
    <row r="36" spans="1:46" ht="27" customHeight="1" x14ac:dyDescent="0.2">
      <c r="A36" s="259"/>
      <c r="AK36" s="1107" t="s">
        <v>505</v>
      </c>
      <c r="AL36" s="1108"/>
      <c r="AM36" s="1108"/>
      <c r="AN36" s="1109"/>
      <c r="AO36" s="303">
        <v>32520</v>
      </c>
      <c r="AP36" s="303">
        <v>2888</v>
      </c>
      <c r="AQ36" s="304">
        <v>3842</v>
      </c>
      <c r="AR36" s="305">
        <v>-24.8</v>
      </c>
    </row>
    <row r="37" spans="1:46" ht="13.5" customHeight="1" x14ac:dyDescent="0.2">
      <c r="A37" s="259"/>
      <c r="AK37" s="1107" t="s">
        <v>506</v>
      </c>
      <c r="AL37" s="1108"/>
      <c r="AM37" s="1108"/>
      <c r="AN37" s="1109"/>
      <c r="AO37" s="303" t="s">
        <v>487</v>
      </c>
      <c r="AP37" s="303" t="s">
        <v>487</v>
      </c>
      <c r="AQ37" s="304">
        <v>306</v>
      </c>
      <c r="AR37" s="305" t="s">
        <v>487</v>
      </c>
    </row>
    <row r="38" spans="1:46" ht="27" customHeight="1" x14ac:dyDescent="0.2">
      <c r="A38" s="259"/>
      <c r="AK38" s="1110" t="s">
        <v>507</v>
      </c>
      <c r="AL38" s="1111"/>
      <c r="AM38" s="1111"/>
      <c r="AN38" s="1112"/>
      <c r="AO38" s="306" t="s">
        <v>487</v>
      </c>
      <c r="AP38" s="306" t="s">
        <v>487</v>
      </c>
      <c r="AQ38" s="307">
        <v>4</v>
      </c>
      <c r="AR38" s="295" t="s">
        <v>487</v>
      </c>
      <c r="AS38" s="302"/>
    </row>
    <row r="39" spans="1:46" ht="13.2" x14ac:dyDescent="0.2">
      <c r="A39" s="259"/>
      <c r="AK39" s="1110" t="s">
        <v>508</v>
      </c>
      <c r="AL39" s="1111"/>
      <c r="AM39" s="1111"/>
      <c r="AN39" s="1112"/>
      <c r="AO39" s="303">
        <v>-10814</v>
      </c>
      <c r="AP39" s="303">
        <v>-960</v>
      </c>
      <c r="AQ39" s="304">
        <v>-2250</v>
      </c>
      <c r="AR39" s="305">
        <v>-57.3</v>
      </c>
      <c r="AS39" s="302"/>
    </row>
    <row r="40" spans="1:46" ht="27" customHeight="1" x14ac:dyDescent="0.2">
      <c r="A40" s="259"/>
      <c r="AK40" s="1107" t="s">
        <v>509</v>
      </c>
      <c r="AL40" s="1108"/>
      <c r="AM40" s="1108"/>
      <c r="AN40" s="1109"/>
      <c r="AO40" s="303">
        <v>-288821</v>
      </c>
      <c r="AP40" s="303">
        <v>-25646</v>
      </c>
      <c r="AQ40" s="304">
        <v>-52332</v>
      </c>
      <c r="AR40" s="305">
        <v>-51</v>
      </c>
      <c r="AS40" s="302"/>
    </row>
    <row r="41" spans="1:46" ht="13.2" x14ac:dyDescent="0.2">
      <c r="A41" s="259"/>
      <c r="AK41" s="1113" t="s">
        <v>288</v>
      </c>
      <c r="AL41" s="1114"/>
      <c r="AM41" s="1114"/>
      <c r="AN41" s="1115"/>
      <c r="AO41" s="303">
        <v>216816</v>
      </c>
      <c r="AP41" s="303">
        <v>19252</v>
      </c>
      <c r="AQ41" s="304">
        <v>27253</v>
      </c>
      <c r="AR41" s="305">
        <v>-29.4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510</v>
      </c>
    </row>
    <row r="48" spans="1:46" ht="13.2" x14ac:dyDescent="0.2">
      <c r="A48" s="259"/>
      <c r="AK48" s="313" t="s">
        <v>511</v>
      </c>
      <c r="AL48" s="313"/>
      <c r="AM48" s="313"/>
      <c r="AN48" s="313"/>
      <c r="AO48" s="313"/>
      <c r="AP48" s="313"/>
      <c r="AQ48" s="314"/>
      <c r="AR48" s="313"/>
    </row>
    <row r="49" spans="1:44" ht="13.5" customHeight="1" x14ac:dyDescent="0.2">
      <c r="A49" s="259"/>
      <c r="AK49" s="315"/>
      <c r="AL49" s="316"/>
      <c r="AM49" s="1100" t="s">
        <v>479</v>
      </c>
      <c r="AN49" s="1102" t="s">
        <v>512</v>
      </c>
      <c r="AO49" s="1103"/>
      <c r="AP49" s="1103"/>
      <c r="AQ49" s="1103"/>
      <c r="AR49" s="1104"/>
    </row>
    <row r="50" spans="1:44" ht="13.2" x14ac:dyDescent="0.2">
      <c r="A50" s="259"/>
      <c r="AK50" s="317"/>
      <c r="AL50" s="318"/>
      <c r="AM50" s="1101"/>
      <c r="AN50" s="319" t="s">
        <v>513</v>
      </c>
      <c r="AO50" s="320" t="s">
        <v>514</v>
      </c>
      <c r="AP50" s="321" t="s">
        <v>515</v>
      </c>
      <c r="AQ50" s="322" t="s">
        <v>516</v>
      </c>
      <c r="AR50" s="323" t="s">
        <v>517</v>
      </c>
    </row>
    <row r="51" spans="1:44" ht="13.2" x14ac:dyDescent="0.2">
      <c r="A51" s="259"/>
      <c r="AK51" s="315" t="s">
        <v>518</v>
      </c>
      <c r="AL51" s="316"/>
      <c r="AM51" s="324">
        <v>5516749</v>
      </c>
      <c r="AN51" s="325">
        <v>498622</v>
      </c>
      <c r="AO51" s="326">
        <v>20.399999999999999</v>
      </c>
      <c r="AP51" s="327">
        <v>103390</v>
      </c>
      <c r="AQ51" s="328">
        <v>17.100000000000001</v>
      </c>
      <c r="AR51" s="329">
        <v>3.3</v>
      </c>
    </row>
    <row r="52" spans="1:44" ht="13.2" x14ac:dyDescent="0.2">
      <c r="A52" s="259"/>
      <c r="AK52" s="330"/>
      <c r="AL52" s="331" t="s">
        <v>519</v>
      </c>
      <c r="AM52" s="332">
        <v>675130</v>
      </c>
      <c r="AN52" s="333">
        <v>61020</v>
      </c>
      <c r="AO52" s="334">
        <v>-48.1</v>
      </c>
      <c r="AP52" s="335">
        <v>51269</v>
      </c>
      <c r="AQ52" s="336">
        <v>4.5999999999999996</v>
      </c>
      <c r="AR52" s="337">
        <v>-52.7</v>
      </c>
    </row>
    <row r="53" spans="1:44" ht="13.2" x14ac:dyDescent="0.2">
      <c r="A53" s="259"/>
      <c r="AK53" s="315" t="s">
        <v>520</v>
      </c>
      <c r="AL53" s="316"/>
      <c r="AM53" s="324">
        <v>4112757</v>
      </c>
      <c r="AN53" s="325">
        <v>372195</v>
      </c>
      <c r="AO53" s="326">
        <v>-25.4</v>
      </c>
      <c r="AP53" s="327">
        <v>117234</v>
      </c>
      <c r="AQ53" s="328">
        <v>13.4</v>
      </c>
      <c r="AR53" s="329">
        <v>-38.799999999999997</v>
      </c>
    </row>
    <row r="54" spans="1:44" ht="13.2" x14ac:dyDescent="0.2">
      <c r="A54" s="259"/>
      <c r="AK54" s="330"/>
      <c r="AL54" s="331" t="s">
        <v>519</v>
      </c>
      <c r="AM54" s="332">
        <v>317556</v>
      </c>
      <c r="AN54" s="333">
        <v>28738</v>
      </c>
      <c r="AO54" s="334">
        <v>-52.9</v>
      </c>
      <c r="AP54" s="335">
        <v>59796</v>
      </c>
      <c r="AQ54" s="336">
        <v>16.600000000000001</v>
      </c>
      <c r="AR54" s="337">
        <v>-69.5</v>
      </c>
    </row>
    <row r="55" spans="1:44" ht="13.2" x14ac:dyDescent="0.2">
      <c r="A55" s="259"/>
      <c r="AK55" s="315" t="s">
        <v>521</v>
      </c>
      <c r="AL55" s="316"/>
      <c r="AM55" s="324">
        <v>1335635</v>
      </c>
      <c r="AN55" s="325">
        <v>120523</v>
      </c>
      <c r="AO55" s="326">
        <v>-67.599999999999994</v>
      </c>
      <c r="AP55" s="327">
        <v>97758</v>
      </c>
      <c r="AQ55" s="328">
        <v>-16.600000000000001</v>
      </c>
      <c r="AR55" s="329">
        <v>-51</v>
      </c>
    </row>
    <row r="56" spans="1:44" ht="13.2" x14ac:dyDescent="0.2">
      <c r="A56" s="259"/>
      <c r="AK56" s="330"/>
      <c r="AL56" s="331" t="s">
        <v>519</v>
      </c>
      <c r="AM56" s="332">
        <v>492699</v>
      </c>
      <c r="AN56" s="333">
        <v>44459</v>
      </c>
      <c r="AO56" s="334">
        <v>54.7</v>
      </c>
      <c r="AP56" s="335">
        <v>45946</v>
      </c>
      <c r="AQ56" s="336">
        <v>-23.2</v>
      </c>
      <c r="AR56" s="337">
        <v>77.900000000000006</v>
      </c>
    </row>
    <row r="57" spans="1:44" ht="13.2" x14ac:dyDescent="0.2">
      <c r="A57" s="259"/>
      <c r="AK57" s="315" t="s">
        <v>522</v>
      </c>
      <c r="AL57" s="316"/>
      <c r="AM57" s="324">
        <v>1123821</v>
      </c>
      <c r="AN57" s="325">
        <v>99471</v>
      </c>
      <c r="AO57" s="326">
        <v>-17.5</v>
      </c>
      <c r="AP57" s="327">
        <v>91338</v>
      </c>
      <c r="AQ57" s="328">
        <v>-6.6</v>
      </c>
      <c r="AR57" s="329">
        <v>-10.9</v>
      </c>
    </row>
    <row r="58" spans="1:44" ht="13.2" x14ac:dyDescent="0.2">
      <c r="A58" s="259"/>
      <c r="AK58" s="330"/>
      <c r="AL58" s="331" t="s">
        <v>519</v>
      </c>
      <c r="AM58" s="332">
        <v>493404</v>
      </c>
      <c r="AN58" s="333">
        <v>43672</v>
      </c>
      <c r="AO58" s="334">
        <v>-1.8</v>
      </c>
      <c r="AP58" s="335">
        <v>43989</v>
      </c>
      <c r="AQ58" s="336">
        <v>-4.3</v>
      </c>
      <c r="AR58" s="337">
        <v>2.5</v>
      </c>
    </row>
    <row r="59" spans="1:44" ht="13.2" x14ac:dyDescent="0.2">
      <c r="A59" s="259"/>
      <c r="AK59" s="315" t="s">
        <v>523</v>
      </c>
      <c r="AL59" s="316"/>
      <c r="AM59" s="324">
        <v>1415949</v>
      </c>
      <c r="AN59" s="325">
        <v>125728</v>
      </c>
      <c r="AO59" s="326">
        <v>26.4</v>
      </c>
      <c r="AP59" s="327">
        <v>103975</v>
      </c>
      <c r="AQ59" s="328">
        <v>13.8</v>
      </c>
      <c r="AR59" s="329">
        <v>12.6</v>
      </c>
    </row>
    <row r="60" spans="1:44" ht="13.2" x14ac:dyDescent="0.2">
      <c r="A60" s="259"/>
      <c r="AK60" s="330"/>
      <c r="AL60" s="331" t="s">
        <v>519</v>
      </c>
      <c r="AM60" s="332">
        <v>512242</v>
      </c>
      <c r="AN60" s="333">
        <v>45484</v>
      </c>
      <c r="AO60" s="334">
        <v>4.0999999999999996</v>
      </c>
      <c r="AP60" s="335">
        <v>52698</v>
      </c>
      <c r="AQ60" s="336">
        <v>19.8</v>
      </c>
      <c r="AR60" s="337">
        <v>-15.7</v>
      </c>
    </row>
    <row r="61" spans="1:44" ht="13.2" x14ac:dyDescent="0.2">
      <c r="A61" s="259"/>
      <c r="AK61" s="315" t="s">
        <v>524</v>
      </c>
      <c r="AL61" s="338"/>
      <c r="AM61" s="324">
        <v>2700982</v>
      </c>
      <c r="AN61" s="325">
        <v>243308</v>
      </c>
      <c r="AO61" s="326">
        <v>-12.7</v>
      </c>
      <c r="AP61" s="327">
        <v>102739</v>
      </c>
      <c r="AQ61" s="339">
        <v>4.2</v>
      </c>
      <c r="AR61" s="329">
        <v>-16.899999999999999</v>
      </c>
    </row>
    <row r="62" spans="1:44" ht="13.2" x14ac:dyDescent="0.2">
      <c r="A62" s="259"/>
      <c r="AK62" s="330"/>
      <c r="AL62" s="331" t="s">
        <v>519</v>
      </c>
      <c r="AM62" s="332">
        <v>498206</v>
      </c>
      <c r="AN62" s="333">
        <v>44675</v>
      </c>
      <c r="AO62" s="334">
        <v>-8.8000000000000007</v>
      </c>
      <c r="AP62" s="335">
        <v>50740</v>
      </c>
      <c r="AQ62" s="336">
        <v>2.7</v>
      </c>
      <c r="AR62" s="337">
        <v>-11.5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sheetData>
  <sheetProtection algorithmName="SHA-512" hashValue="iPXy9DkvRqzRUgi9hth73AEAgJoINihUpsmqK/empX98dLo92Ogs7KC942myhEI4aqjeR6IN1OWsPntEfhN4dA==" saltValue="gvX4aHkBUmUfFpc9aVTU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8"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476</v>
      </c>
    </row>
    <row r="121" spans="125:125" ht="13.5" hidden="1" customHeight="1" x14ac:dyDescent="0.2">
      <c r="DU121" s="253"/>
    </row>
  </sheetData>
  <sheetProtection algorithmName="SHA-512" hashValue="6eRSSoVZGY4ufHx/YRtBK+HZNjuewQYYtnDnOGcNjbbQYHSN1K7Y3wkbrTkWngTQ1KsF/dDJILqbkOrcuhAhxA==" saltValue="UkFTc7rqO62yGX05u6OY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476</v>
      </c>
    </row>
  </sheetData>
  <sheetProtection algorithmName="SHA-512" hashValue="mtjYiuyNbOa2LvtxK7pXYHRXv+bZCYd9f0D18IbJEcnW/yY+k6/OAWpG6/W3so9KhFgeVRU7B0Ro1rSpsdUomg==" saltValue="p3TGeJF/R3fPVXDXQZS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26" t="s">
        <v>3</v>
      </c>
      <c r="D47" s="1126"/>
      <c r="E47" s="1127"/>
      <c r="F47" s="11">
        <v>54.68</v>
      </c>
      <c r="G47" s="12">
        <v>43.71</v>
      </c>
      <c r="H47" s="12">
        <v>29.05</v>
      </c>
      <c r="I47" s="12">
        <v>34.700000000000003</v>
      </c>
      <c r="J47" s="13">
        <v>32.909999999999997</v>
      </c>
    </row>
    <row r="48" spans="2:10" ht="57.75" customHeight="1" x14ac:dyDescent="0.2">
      <c r="B48" s="14"/>
      <c r="C48" s="1128" t="s">
        <v>4</v>
      </c>
      <c r="D48" s="1128"/>
      <c r="E48" s="1129"/>
      <c r="F48" s="15">
        <v>4.8</v>
      </c>
      <c r="G48" s="16">
        <v>8.7200000000000006</v>
      </c>
      <c r="H48" s="16">
        <v>14.18</v>
      </c>
      <c r="I48" s="16">
        <v>17.23</v>
      </c>
      <c r="J48" s="17">
        <v>6.38</v>
      </c>
    </row>
    <row r="49" spans="2:10" ht="57.75" customHeight="1" thickBot="1" x14ac:dyDescent="0.25">
      <c r="B49" s="18"/>
      <c r="C49" s="1130" t="s">
        <v>5</v>
      </c>
      <c r="D49" s="1130"/>
      <c r="E49" s="1131"/>
      <c r="F49" s="19" t="s">
        <v>531</v>
      </c>
      <c r="G49" s="20" t="s">
        <v>532</v>
      </c>
      <c r="H49" s="20" t="s">
        <v>533</v>
      </c>
      <c r="I49" s="20">
        <v>6.26</v>
      </c>
      <c r="J49" s="21" t="s">
        <v>534</v>
      </c>
    </row>
    <row r="50" spans="2:10" ht="13.2" x14ac:dyDescent="0.2"/>
  </sheetData>
  <sheetProtection algorithmName="SHA-512" hashValue="bxzKTx5Y03SJJonjS3f3zh8aiJNwSq/cBtqeBplTomdE2iKZODlJ3et6sDNgZUK0spiYTLOE8MxET/f3THxmig==" saltValue="T7Nnh30AuQhIrt9wigGZ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36" t="s">
        <v>535</v>
      </c>
      <c r="D34" s="1136"/>
      <c r="E34" s="1137"/>
      <c r="F34" s="32">
        <v>21.67</v>
      </c>
      <c r="G34" s="33">
        <v>18.5</v>
      </c>
      <c r="H34" s="33">
        <v>15.32</v>
      </c>
      <c r="I34" s="33">
        <v>18</v>
      </c>
      <c r="J34" s="34">
        <v>18.73</v>
      </c>
      <c r="K34" s="22"/>
      <c r="L34" s="22"/>
      <c r="M34" s="22"/>
      <c r="N34" s="22"/>
      <c r="O34" s="22"/>
      <c r="P34" s="22"/>
    </row>
    <row r="35" spans="1:16" ht="39" customHeight="1" x14ac:dyDescent="0.2">
      <c r="A35" s="22"/>
      <c r="B35" s="35"/>
      <c r="C35" s="1132" t="s">
        <v>536</v>
      </c>
      <c r="D35" s="1132"/>
      <c r="E35" s="1133"/>
      <c r="F35" s="36">
        <v>4.8</v>
      </c>
      <c r="G35" s="37">
        <v>8.7100000000000009</v>
      </c>
      <c r="H35" s="37">
        <v>14.17</v>
      </c>
      <c r="I35" s="37">
        <v>17.23</v>
      </c>
      <c r="J35" s="38">
        <v>6.38</v>
      </c>
      <c r="K35" s="22"/>
      <c r="L35" s="22"/>
      <c r="M35" s="22"/>
      <c r="N35" s="22"/>
      <c r="O35" s="22"/>
      <c r="P35" s="22"/>
    </row>
    <row r="36" spans="1:16" ht="39" customHeight="1" x14ac:dyDescent="0.2">
      <c r="A36" s="22"/>
      <c r="B36" s="35"/>
      <c r="C36" s="1132" t="s">
        <v>537</v>
      </c>
      <c r="D36" s="1132"/>
      <c r="E36" s="1133"/>
      <c r="F36" s="36">
        <v>1.02</v>
      </c>
      <c r="G36" s="37">
        <v>0.61</v>
      </c>
      <c r="H36" s="37">
        <v>1.1299999999999999</v>
      </c>
      <c r="I36" s="37">
        <v>0.24</v>
      </c>
      <c r="J36" s="38">
        <v>0.38</v>
      </c>
      <c r="K36" s="22"/>
      <c r="L36" s="22"/>
      <c r="M36" s="22"/>
      <c r="N36" s="22"/>
      <c r="O36" s="22"/>
      <c r="P36" s="22"/>
    </row>
    <row r="37" spans="1:16" ht="39" customHeight="1" x14ac:dyDescent="0.2">
      <c r="A37" s="22"/>
      <c r="B37" s="35"/>
      <c r="C37" s="1132" t="s">
        <v>538</v>
      </c>
      <c r="D37" s="1132"/>
      <c r="E37" s="1133"/>
      <c r="F37" s="36">
        <v>0.36</v>
      </c>
      <c r="G37" s="37">
        <v>0.25</v>
      </c>
      <c r="H37" s="37">
        <v>0.16</v>
      </c>
      <c r="I37" s="37">
        <v>0.31</v>
      </c>
      <c r="J37" s="38">
        <v>0.37</v>
      </c>
      <c r="K37" s="22"/>
      <c r="L37" s="22"/>
      <c r="M37" s="22"/>
      <c r="N37" s="22"/>
      <c r="O37" s="22"/>
      <c r="P37" s="22"/>
    </row>
    <row r="38" spans="1:16" ht="39" customHeight="1" x14ac:dyDescent="0.2">
      <c r="A38" s="22"/>
      <c r="B38" s="35"/>
      <c r="C38" s="1132" t="s">
        <v>539</v>
      </c>
      <c r="D38" s="1132"/>
      <c r="E38" s="1133"/>
      <c r="F38" s="36">
        <v>0</v>
      </c>
      <c r="G38" s="37">
        <v>0.01</v>
      </c>
      <c r="H38" s="37">
        <v>0.02</v>
      </c>
      <c r="I38" s="37">
        <v>0</v>
      </c>
      <c r="J38" s="38">
        <v>0.02</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uiQv/BpFcuWxSQtpKnUjxLZzeJNWZrefBfTc7mMlpE3xZMaMDX8ZLCigIkz+kUTHdGdnizW1+zAfPjOXiKsHg==" saltValue="wPzrZ7nQ6gZ+cG4EKJ7l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407</v>
      </c>
      <c r="L45" s="58">
        <v>403</v>
      </c>
      <c r="M45" s="58">
        <v>396</v>
      </c>
      <c r="N45" s="58">
        <v>393</v>
      </c>
      <c r="O45" s="59">
        <v>432</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41</v>
      </c>
      <c r="L48" s="62">
        <v>45</v>
      </c>
      <c r="M48" s="62">
        <v>47</v>
      </c>
      <c r="N48" s="62">
        <v>49</v>
      </c>
      <c r="O48" s="63">
        <v>52</v>
      </c>
      <c r="P48" s="46"/>
      <c r="Q48" s="46"/>
      <c r="R48" s="46"/>
      <c r="S48" s="46"/>
      <c r="T48" s="46"/>
      <c r="U48" s="46"/>
    </row>
    <row r="49" spans="1:21" ht="30.75" customHeight="1" x14ac:dyDescent="0.2">
      <c r="A49" s="46"/>
      <c r="B49" s="1163"/>
      <c r="C49" s="1164"/>
      <c r="D49" s="60"/>
      <c r="E49" s="1140" t="s">
        <v>14</v>
      </c>
      <c r="F49" s="1140"/>
      <c r="G49" s="1140"/>
      <c r="H49" s="1140"/>
      <c r="I49" s="1140"/>
      <c r="J49" s="1141"/>
      <c r="K49" s="61">
        <v>27</v>
      </c>
      <c r="L49" s="62">
        <v>26</v>
      </c>
      <c r="M49" s="62">
        <v>29</v>
      </c>
      <c r="N49" s="62">
        <v>37</v>
      </c>
      <c r="O49" s="63">
        <v>33</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319</v>
      </c>
      <c r="L52" s="62">
        <v>317</v>
      </c>
      <c r="M52" s="62">
        <v>314</v>
      </c>
      <c r="N52" s="62">
        <v>308</v>
      </c>
      <c r="O52" s="63">
        <v>300</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156</v>
      </c>
      <c r="L53" s="67">
        <v>157</v>
      </c>
      <c r="M53" s="67">
        <v>158</v>
      </c>
      <c r="N53" s="67">
        <v>171</v>
      </c>
      <c r="O53" s="68">
        <v>217</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NLk92bTrjZm8bkDZFi4p+jl8QiZkKlzrXSTSmCXcLzMtFuzqqN2tN+MiAHf6WjgCiToKIcw8h9zi8+CN7dvPA==" saltValue="CpkPe1Y/113TNMNmKKP4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526</v>
      </c>
      <c r="J40" s="101" t="s">
        <v>527</v>
      </c>
      <c r="K40" s="101" t="s">
        <v>528</v>
      </c>
      <c r="L40" s="101" t="s">
        <v>529</v>
      </c>
      <c r="M40" s="102" t="s">
        <v>530</v>
      </c>
    </row>
    <row r="41" spans="2:13" ht="27.75" customHeight="1" x14ac:dyDescent="0.2">
      <c r="B41" s="1181" t="s">
        <v>30</v>
      </c>
      <c r="C41" s="1182"/>
      <c r="D41" s="103"/>
      <c r="E41" s="1183" t="s">
        <v>31</v>
      </c>
      <c r="F41" s="1183"/>
      <c r="G41" s="1183"/>
      <c r="H41" s="1184"/>
      <c r="I41" s="342">
        <v>5324</v>
      </c>
      <c r="J41" s="343">
        <v>5284</v>
      </c>
      <c r="K41" s="343">
        <v>5078</v>
      </c>
      <c r="L41" s="343">
        <v>4807</v>
      </c>
      <c r="M41" s="344">
        <v>4430</v>
      </c>
    </row>
    <row r="42" spans="2:13" ht="27.75" customHeight="1" x14ac:dyDescent="0.2">
      <c r="B42" s="1171"/>
      <c r="C42" s="1172"/>
      <c r="D42" s="104"/>
      <c r="E42" s="1175" t="s">
        <v>32</v>
      </c>
      <c r="F42" s="1175"/>
      <c r="G42" s="1175"/>
      <c r="H42" s="1176"/>
      <c r="I42" s="345" t="s">
        <v>487</v>
      </c>
      <c r="J42" s="346" t="s">
        <v>487</v>
      </c>
      <c r="K42" s="346" t="s">
        <v>487</v>
      </c>
      <c r="L42" s="346" t="s">
        <v>487</v>
      </c>
      <c r="M42" s="347" t="s">
        <v>487</v>
      </c>
    </row>
    <row r="43" spans="2:13" ht="27.75" customHeight="1" x14ac:dyDescent="0.2">
      <c r="B43" s="1171"/>
      <c r="C43" s="1172"/>
      <c r="D43" s="104"/>
      <c r="E43" s="1175" t="s">
        <v>33</v>
      </c>
      <c r="F43" s="1175"/>
      <c r="G43" s="1175"/>
      <c r="H43" s="1176"/>
      <c r="I43" s="345">
        <v>796</v>
      </c>
      <c r="J43" s="346">
        <v>833</v>
      </c>
      <c r="K43" s="346">
        <v>894</v>
      </c>
      <c r="L43" s="346">
        <v>948</v>
      </c>
      <c r="M43" s="347">
        <v>1069</v>
      </c>
    </row>
    <row r="44" spans="2:13" ht="27.75" customHeight="1" x14ac:dyDescent="0.2">
      <c r="B44" s="1171"/>
      <c r="C44" s="1172"/>
      <c r="D44" s="104"/>
      <c r="E44" s="1175" t="s">
        <v>34</v>
      </c>
      <c r="F44" s="1175"/>
      <c r="G44" s="1175"/>
      <c r="H44" s="1176"/>
      <c r="I44" s="345">
        <v>167</v>
      </c>
      <c r="J44" s="346">
        <v>152</v>
      </c>
      <c r="K44" s="346">
        <v>119</v>
      </c>
      <c r="L44" s="346">
        <v>85</v>
      </c>
      <c r="M44" s="347">
        <v>65</v>
      </c>
    </row>
    <row r="45" spans="2:13" ht="27.75" customHeight="1" x14ac:dyDescent="0.2">
      <c r="B45" s="1171"/>
      <c r="C45" s="1172"/>
      <c r="D45" s="104"/>
      <c r="E45" s="1175" t="s">
        <v>35</v>
      </c>
      <c r="F45" s="1175"/>
      <c r="G45" s="1175"/>
      <c r="H45" s="1176"/>
      <c r="I45" s="345">
        <v>242</v>
      </c>
      <c r="J45" s="346">
        <v>280</v>
      </c>
      <c r="K45" s="346">
        <v>212</v>
      </c>
      <c r="L45" s="346">
        <v>238</v>
      </c>
      <c r="M45" s="347">
        <v>271</v>
      </c>
    </row>
    <row r="46" spans="2:13" ht="27.75" customHeight="1" x14ac:dyDescent="0.2">
      <c r="B46" s="1171"/>
      <c r="C46" s="1172"/>
      <c r="D46" s="105"/>
      <c r="E46" s="1175" t="s">
        <v>36</v>
      </c>
      <c r="F46" s="1175"/>
      <c r="G46" s="1175"/>
      <c r="H46" s="1176"/>
      <c r="I46" s="345" t="s">
        <v>487</v>
      </c>
      <c r="J46" s="346" t="s">
        <v>487</v>
      </c>
      <c r="K46" s="346" t="s">
        <v>487</v>
      </c>
      <c r="L46" s="346" t="s">
        <v>487</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4346</v>
      </c>
      <c r="J50" s="346">
        <v>3760</v>
      </c>
      <c r="K50" s="346">
        <v>4566</v>
      </c>
      <c r="L50" s="346">
        <v>4913</v>
      </c>
      <c r="M50" s="347">
        <v>5151</v>
      </c>
    </row>
    <row r="51" spans="2:13" ht="27.75" customHeight="1" x14ac:dyDescent="0.2">
      <c r="B51" s="1171"/>
      <c r="C51" s="1172"/>
      <c r="D51" s="104"/>
      <c r="E51" s="1175" t="s">
        <v>42</v>
      </c>
      <c r="F51" s="1175"/>
      <c r="G51" s="1175"/>
      <c r="H51" s="1176"/>
      <c r="I51" s="345">
        <v>42</v>
      </c>
      <c r="J51" s="346">
        <v>37</v>
      </c>
      <c r="K51" s="346">
        <v>37</v>
      </c>
      <c r="L51" s="346">
        <v>32</v>
      </c>
      <c r="M51" s="347">
        <v>21</v>
      </c>
    </row>
    <row r="52" spans="2:13" ht="27.75" customHeight="1" x14ac:dyDescent="0.2">
      <c r="B52" s="1173"/>
      <c r="C52" s="1174"/>
      <c r="D52" s="104"/>
      <c r="E52" s="1175" t="s">
        <v>43</v>
      </c>
      <c r="F52" s="1175"/>
      <c r="G52" s="1175"/>
      <c r="H52" s="1176"/>
      <c r="I52" s="345">
        <v>3763</v>
      </c>
      <c r="J52" s="346">
        <v>3660</v>
      </c>
      <c r="K52" s="346">
        <v>3575</v>
      </c>
      <c r="L52" s="346">
        <v>3428</v>
      </c>
      <c r="M52" s="347">
        <v>3311</v>
      </c>
    </row>
    <row r="53" spans="2:13" ht="27.75" customHeight="1" thickBot="1" x14ac:dyDescent="0.25">
      <c r="B53" s="1177" t="s">
        <v>19</v>
      </c>
      <c r="C53" s="1178"/>
      <c r="D53" s="108"/>
      <c r="E53" s="1179" t="s">
        <v>44</v>
      </c>
      <c r="F53" s="1179"/>
      <c r="G53" s="1179"/>
      <c r="H53" s="1180"/>
      <c r="I53" s="348">
        <v>-1623</v>
      </c>
      <c r="J53" s="349">
        <v>-907</v>
      </c>
      <c r="K53" s="349">
        <v>-1876</v>
      </c>
      <c r="L53" s="349">
        <v>-2296</v>
      </c>
      <c r="M53" s="350">
        <v>-2647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MhYWd/lgyeLCcGO3BXCGgKcNlsstuVq3hwPf6Xfo7g0EA9KlP1+WGK7pwjG/PT+TZrCENEvPAmy5JQ1jJJ+7GA==" saltValue="7TyaFqEEsVrRbD+erNsa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528</v>
      </c>
      <c r="G54" s="117" t="s">
        <v>529</v>
      </c>
      <c r="H54" s="118" t="s">
        <v>530</v>
      </c>
    </row>
    <row r="55" spans="2:8" ht="52.5" customHeight="1" x14ac:dyDescent="0.2">
      <c r="B55" s="119"/>
      <c r="C55" s="1196" t="s">
        <v>46</v>
      </c>
      <c r="D55" s="1196"/>
      <c r="E55" s="1197"/>
      <c r="F55" s="120">
        <v>1109</v>
      </c>
      <c r="G55" s="120">
        <v>1254</v>
      </c>
      <c r="H55" s="121">
        <v>1254</v>
      </c>
    </row>
    <row r="56" spans="2:8" ht="52.5" customHeight="1" x14ac:dyDescent="0.2">
      <c r="B56" s="122"/>
      <c r="C56" s="1198" t="s">
        <v>47</v>
      </c>
      <c r="D56" s="1198"/>
      <c r="E56" s="1199"/>
      <c r="F56" s="123">
        <v>484</v>
      </c>
      <c r="G56" s="123">
        <v>484</v>
      </c>
      <c r="H56" s="124">
        <v>458</v>
      </c>
    </row>
    <row r="57" spans="2:8" ht="53.25" customHeight="1" x14ac:dyDescent="0.2">
      <c r="B57" s="122"/>
      <c r="C57" s="1200" t="s">
        <v>48</v>
      </c>
      <c r="D57" s="1200"/>
      <c r="E57" s="1201"/>
      <c r="F57" s="125">
        <v>3967</v>
      </c>
      <c r="G57" s="125">
        <v>4915</v>
      </c>
      <c r="H57" s="126">
        <v>6378</v>
      </c>
    </row>
    <row r="58" spans="2:8" ht="45.75" customHeight="1" x14ac:dyDescent="0.2">
      <c r="B58" s="127"/>
      <c r="C58" s="1188" t="s">
        <v>555</v>
      </c>
      <c r="D58" s="1189"/>
      <c r="E58" s="1190"/>
      <c r="F58" s="128">
        <v>2461</v>
      </c>
      <c r="G58" s="128">
        <v>2676</v>
      </c>
      <c r="H58" s="129">
        <v>2948</v>
      </c>
    </row>
    <row r="59" spans="2:8" ht="45.75" customHeight="1" x14ac:dyDescent="0.2">
      <c r="B59" s="127"/>
      <c r="C59" s="1188" t="s">
        <v>559</v>
      </c>
      <c r="D59" s="1189"/>
      <c r="E59" s="1190"/>
      <c r="F59" s="128">
        <v>798</v>
      </c>
      <c r="G59" s="128">
        <v>1409</v>
      </c>
      <c r="H59" s="129">
        <v>2362</v>
      </c>
    </row>
    <row r="60" spans="2:8" ht="45.75" customHeight="1" x14ac:dyDescent="0.2">
      <c r="B60" s="127"/>
      <c r="C60" s="1188" t="s">
        <v>558</v>
      </c>
      <c r="D60" s="1189"/>
      <c r="E60" s="1190"/>
      <c r="F60" s="128">
        <v>186</v>
      </c>
      <c r="G60" s="128">
        <v>265</v>
      </c>
      <c r="H60" s="129">
        <v>393</v>
      </c>
    </row>
    <row r="61" spans="2:8" ht="45.75" customHeight="1" x14ac:dyDescent="0.2">
      <c r="B61" s="127"/>
      <c r="C61" s="1188" t="s">
        <v>557</v>
      </c>
      <c r="D61" s="1189"/>
      <c r="E61" s="1190"/>
      <c r="F61" s="128">
        <v>154</v>
      </c>
      <c r="G61" s="128">
        <v>154</v>
      </c>
      <c r="H61" s="129">
        <v>154</v>
      </c>
    </row>
    <row r="62" spans="2:8" ht="45.75" customHeight="1" thickBot="1" x14ac:dyDescent="0.25">
      <c r="B62" s="130"/>
      <c r="C62" s="1191" t="s">
        <v>556</v>
      </c>
      <c r="D62" s="1192"/>
      <c r="E62" s="1193"/>
      <c r="F62" s="131">
        <v>110</v>
      </c>
      <c r="G62" s="131">
        <v>109</v>
      </c>
      <c r="H62" s="132">
        <v>109</v>
      </c>
    </row>
    <row r="63" spans="2:8" ht="52.5" customHeight="1" thickBot="1" x14ac:dyDescent="0.25">
      <c r="B63" s="133"/>
      <c r="C63" s="1194" t="s">
        <v>49</v>
      </c>
      <c r="D63" s="1194"/>
      <c r="E63" s="1195"/>
      <c r="F63" s="134">
        <v>5561</v>
      </c>
      <c r="G63" s="134">
        <v>6653</v>
      </c>
      <c r="H63" s="135">
        <v>8090</v>
      </c>
    </row>
    <row r="64" spans="2:8" ht="13.2" x14ac:dyDescent="0.2"/>
    <row r="65" s="1" customFormat="1" ht="13.5" hidden="1" customHeight="1" x14ac:dyDescent="0.2"/>
    <row r="66" s="1" customFormat="1" ht="13.5" hidden="1" customHeight="1" x14ac:dyDescent="0.2"/>
  </sheetData>
  <sheetProtection algorithmName="SHA-512" hashValue="mXxYMmhi4i5oDBJ2VxQcF/l83RpeGoKsomUoVaSMU19ynP7pma+okLYDNBEFXAIO5dJTMiZsOI1OOKO4IHeZEA==" saltValue="Or5YdJV+gF4AUCqHEUvi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525</v>
      </c>
      <c r="G2" s="149"/>
      <c r="H2" s="150"/>
    </row>
    <row r="3" spans="1:8" x14ac:dyDescent="0.2">
      <c r="A3" s="146" t="s">
        <v>518</v>
      </c>
      <c r="B3" s="151"/>
      <c r="C3" s="152"/>
      <c r="D3" s="153">
        <v>498622</v>
      </c>
      <c r="E3" s="154"/>
      <c r="F3" s="155">
        <v>103390</v>
      </c>
      <c r="G3" s="156"/>
      <c r="H3" s="157"/>
    </row>
    <row r="4" spans="1:8" x14ac:dyDescent="0.2">
      <c r="A4" s="158"/>
      <c r="B4" s="159"/>
      <c r="C4" s="160"/>
      <c r="D4" s="161">
        <v>61020</v>
      </c>
      <c r="E4" s="162"/>
      <c r="F4" s="163">
        <v>51269</v>
      </c>
      <c r="G4" s="164"/>
      <c r="H4" s="165"/>
    </row>
    <row r="5" spans="1:8" x14ac:dyDescent="0.2">
      <c r="A5" s="146" t="s">
        <v>520</v>
      </c>
      <c r="B5" s="151"/>
      <c r="C5" s="152"/>
      <c r="D5" s="153">
        <v>372195</v>
      </c>
      <c r="E5" s="154"/>
      <c r="F5" s="155">
        <v>117234</v>
      </c>
      <c r="G5" s="156"/>
      <c r="H5" s="157"/>
    </row>
    <row r="6" spans="1:8" x14ac:dyDescent="0.2">
      <c r="A6" s="158"/>
      <c r="B6" s="159"/>
      <c r="C6" s="160"/>
      <c r="D6" s="161">
        <v>28738</v>
      </c>
      <c r="E6" s="162"/>
      <c r="F6" s="163">
        <v>59796</v>
      </c>
      <c r="G6" s="164"/>
      <c r="H6" s="165"/>
    </row>
    <row r="7" spans="1:8" x14ac:dyDescent="0.2">
      <c r="A7" s="146" t="s">
        <v>521</v>
      </c>
      <c r="B7" s="151"/>
      <c r="C7" s="152"/>
      <c r="D7" s="153">
        <v>120523</v>
      </c>
      <c r="E7" s="154"/>
      <c r="F7" s="155">
        <v>97758</v>
      </c>
      <c r="G7" s="156"/>
      <c r="H7" s="157"/>
    </row>
    <row r="8" spans="1:8" x14ac:dyDescent="0.2">
      <c r="A8" s="158"/>
      <c r="B8" s="159"/>
      <c r="C8" s="160"/>
      <c r="D8" s="161">
        <v>44459</v>
      </c>
      <c r="E8" s="162"/>
      <c r="F8" s="163">
        <v>45946</v>
      </c>
      <c r="G8" s="164"/>
      <c r="H8" s="165"/>
    </row>
    <row r="9" spans="1:8" x14ac:dyDescent="0.2">
      <c r="A9" s="146" t="s">
        <v>522</v>
      </c>
      <c r="B9" s="151"/>
      <c r="C9" s="152"/>
      <c r="D9" s="153">
        <v>99471</v>
      </c>
      <c r="E9" s="154"/>
      <c r="F9" s="155">
        <v>91338</v>
      </c>
      <c r="G9" s="156"/>
      <c r="H9" s="157"/>
    </row>
    <row r="10" spans="1:8" x14ac:dyDescent="0.2">
      <c r="A10" s="158"/>
      <c r="B10" s="159"/>
      <c r="C10" s="160"/>
      <c r="D10" s="161">
        <v>43672</v>
      </c>
      <c r="E10" s="162"/>
      <c r="F10" s="163">
        <v>43989</v>
      </c>
      <c r="G10" s="164"/>
      <c r="H10" s="165"/>
    </row>
    <row r="11" spans="1:8" x14ac:dyDescent="0.2">
      <c r="A11" s="146" t="s">
        <v>523</v>
      </c>
      <c r="B11" s="151"/>
      <c r="C11" s="152"/>
      <c r="D11" s="153">
        <v>125728</v>
      </c>
      <c r="E11" s="154"/>
      <c r="F11" s="155">
        <v>103975</v>
      </c>
      <c r="G11" s="156"/>
      <c r="H11" s="157"/>
    </row>
    <row r="12" spans="1:8" x14ac:dyDescent="0.2">
      <c r="A12" s="158"/>
      <c r="B12" s="159"/>
      <c r="C12" s="166"/>
      <c r="D12" s="161">
        <v>45484</v>
      </c>
      <c r="E12" s="162"/>
      <c r="F12" s="163">
        <v>52698</v>
      </c>
      <c r="G12" s="164"/>
      <c r="H12" s="165"/>
    </row>
    <row r="13" spans="1:8" x14ac:dyDescent="0.2">
      <c r="A13" s="146"/>
      <c r="B13" s="151"/>
      <c r="C13" s="152"/>
      <c r="D13" s="153">
        <v>243308</v>
      </c>
      <c r="E13" s="154"/>
      <c r="F13" s="155">
        <v>102739</v>
      </c>
      <c r="G13" s="167"/>
      <c r="H13" s="157"/>
    </row>
    <row r="14" spans="1:8" x14ac:dyDescent="0.2">
      <c r="A14" s="158"/>
      <c r="B14" s="159"/>
      <c r="C14" s="160"/>
      <c r="D14" s="161">
        <v>44675</v>
      </c>
      <c r="E14" s="162"/>
      <c r="F14" s="163">
        <v>50740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4.8</v>
      </c>
      <c r="C19" s="168">
        <f>ROUND(VALUE(SUBSTITUTE(実質収支比率等に係る経年分析!G$48,"▲","-")),2)</f>
        <v>8.7200000000000006</v>
      </c>
      <c r="D19" s="168">
        <f>ROUND(VALUE(SUBSTITUTE(実質収支比率等に係る経年分析!H$48,"▲","-")),2)</f>
        <v>14.18</v>
      </c>
      <c r="E19" s="168">
        <f>ROUND(VALUE(SUBSTITUTE(実質収支比率等に係る経年分析!I$48,"▲","-")),2)</f>
        <v>17.23</v>
      </c>
      <c r="F19" s="168">
        <f>ROUND(VALUE(SUBSTITUTE(実質収支比率等に係る経年分析!J$48,"▲","-")),2)</f>
        <v>6.38</v>
      </c>
    </row>
    <row r="20" spans="1:11" x14ac:dyDescent="0.2">
      <c r="A20" s="168" t="s">
        <v>53</v>
      </c>
      <c r="B20" s="168">
        <f>ROUND(VALUE(SUBSTITUTE(実質収支比率等に係る経年分析!F$47,"▲","-")),2)</f>
        <v>54.68</v>
      </c>
      <c r="C20" s="168">
        <f>ROUND(VALUE(SUBSTITUTE(実質収支比率等に係る経年分析!G$47,"▲","-")),2)</f>
        <v>43.71</v>
      </c>
      <c r="D20" s="168">
        <f>ROUND(VALUE(SUBSTITUTE(実質収支比率等に係る経年分析!H$47,"▲","-")),2)</f>
        <v>29.05</v>
      </c>
      <c r="E20" s="168">
        <f>ROUND(VALUE(SUBSTITUTE(実質収支比率等に係る経年分析!I$47,"▲","-")),2)</f>
        <v>34.700000000000003</v>
      </c>
      <c r="F20" s="168">
        <f>ROUND(VALUE(SUBSTITUTE(実質収支比率等に係る経年分析!J$47,"▲","-")),2)</f>
        <v>32.909999999999997</v>
      </c>
    </row>
    <row r="21" spans="1:11" x14ac:dyDescent="0.2">
      <c r="A21" s="168" t="s">
        <v>54</v>
      </c>
      <c r="B21" s="168">
        <f>IF(ISNUMBER(VALUE(SUBSTITUTE(実質収支比率等に係る経年分析!F$49,"▲","-"))),ROUND(VALUE(SUBSTITUTE(実質収支比率等に係る経年分析!F$49,"▲","-")),2),NA())</f>
        <v>-8.99</v>
      </c>
      <c r="C21" s="168">
        <f>IF(ISNUMBER(VALUE(SUBSTITUTE(実質収支比率等に係る経年分析!G$49,"▲","-"))),ROUND(VALUE(SUBSTITUTE(実質収支比率等に係る経年分析!G$49,"▲","-")),2),NA())</f>
        <v>-3</v>
      </c>
      <c r="D21" s="168">
        <f>IF(ISNUMBER(VALUE(SUBSTITUTE(実質収支比率等に係る経年分析!H$49,"▲","-"))),ROUND(VALUE(SUBSTITUTE(実質収支比率等に係る経年分析!H$49,"▲","-")),2),NA())</f>
        <v>-6.05</v>
      </c>
      <c r="E21" s="168">
        <f>IF(ISNUMBER(VALUE(SUBSTITUTE(実質収支比率等に係る経年分析!I$49,"▲","-"))),ROUND(VALUE(SUBSTITUTE(実質収支比率等に係る経年分析!I$49,"▲","-")),2),NA())</f>
        <v>6.26</v>
      </c>
      <c r="F21" s="168">
        <f>IF(ISNUMBER(VALUE(SUBSTITUTE(実質収支比率等に係る経年分析!J$49,"▲","-"))),ROUND(VALUE(SUBSTITUTE(実質収支比率等に係る経年分析!J$49,"▲","-")),2),NA())</f>
        <v>-9.9600000000000009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0.37</v>
      </c>
    </row>
    <row r="34" spans="1:16" x14ac:dyDescent="0.2">
      <c r="A34" s="169" t="str">
        <f>IF(連結実質赤字比率に係る赤字・黒字の構成分析!C$36="",NA(),連結実質赤字比率に係る赤字・黒字の構成分析!C$36)</f>
        <v>恩納村国民健康保険特別会計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1.1299999999999999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8.7100000000000009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14.17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17.23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6.38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21.67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18.73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319</v>
      </c>
      <c r="E42" s="170"/>
      <c r="F42" s="170"/>
      <c r="G42" s="170">
        <f>'実質公債費比率（分子）の構造'!L$52</f>
        <v>317</v>
      </c>
      <c r="H42" s="170"/>
      <c r="I42" s="170"/>
      <c r="J42" s="170">
        <f>'実質公債費比率（分子）の構造'!M$52</f>
        <v>314</v>
      </c>
      <c r="K42" s="170"/>
      <c r="L42" s="170"/>
      <c r="M42" s="170">
        <f>'実質公債費比率（分子）の構造'!N$52</f>
        <v>308</v>
      </c>
      <c r="N42" s="170"/>
      <c r="O42" s="170"/>
      <c r="P42" s="170">
        <f>'実質公債費比率（分子）の構造'!O$52</f>
        <v>300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27</v>
      </c>
      <c r="C45" s="170"/>
      <c r="D45" s="170"/>
      <c r="E45" s="170">
        <f>'実質公債費比率（分子）の構造'!L$49</f>
        <v>26</v>
      </c>
      <c r="F45" s="170"/>
      <c r="G45" s="170"/>
      <c r="H45" s="170">
        <f>'実質公債費比率（分子）の構造'!M$49</f>
        <v>29</v>
      </c>
      <c r="I45" s="170"/>
      <c r="J45" s="170"/>
      <c r="K45" s="170">
        <f>'実質公債費比率（分子）の構造'!N$49</f>
        <v>37</v>
      </c>
      <c r="L45" s="170"/>
      <c r="M45" s="170"/>
      <c r="N45" s="170">
        <f>'実質公債費比率（分子）の構造'!O$49</f>
        <v>33</v>
      </c>
      <c r="O45" s="170"/>
      <c r="P45" s="170"/>
    </row>
    <row r="46" spans="1:16" x14ac:dyDescent="0.2">
      <c r="A46" s="170" t="s">
        <v>64</v>
      </c>
      <c r="B46" s="170">
        <f>'実質公債費比率（分子）の構造'!K$48</f>
        <v>41</v>
      </c>
      <c r="C46" s="170"/>
      <c r="D46" s="170"/>
      <c r="E46" s="170">
        <f>'実質公債費比率（分子）の構造'!L$48</f>
        <v>45</v>
      </c>
      <c r="F46" s="170"/>
      <c r="G46" s="170"/>
      <c r="H46" s="170">
        <f>'実質公債費比率（分子）の構造'!M$48</f>
        <v>47</v>
      </c>
      <c r="I46" s="170"/>
      <c r="J46" s="170"/>
      <c r="K46" s="170">
        <f>'実質公債費比率（分子）の構造'!N$48</f>
        <v>49</v>
      </c>
      <c r="L46" s="170"/>
      <c r="M46" s="170"/>
      <c r="N46" s="170">
        <f>'実質公債費比率（分子）の構造'!O$48</f>
        <v>52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407</v>
      </c>
      <c r="C49" s="170"/>
      <c r="D49" s="170"/>
      <c r="E49" s="170">
        <f>'実質公債費比率（分子）の構造'!L$45</f>
        <v>403</v>
      </c>
      <c r="F49" s="170"/>
      <c r="G49" s="170"/>
      <c r="H49" s="170">
        <f>'実質公債費比率（分子）の構造'!M$45</f>
        <v>396</v>
      </c>
      <c r="I49" s="170"/>
      <c r="J49" s="170"/>
      <c r="K49" s="170">
        <f>'実質公債費比率（分子）の構造'!N$45</f>
        <v>393</v>
      </c>
      <c r="L49" s="170"/>
      <c r="M49" s="170"/>
      <c r="N49" s="170">
        <f>'実質公債費比率（分子）の構造'!O$45</f>
        <v>432</v>
      </c>
      <c r="O49" s="170"/>
      <c r="P49" s="170"/>
    </row>
    <row r="50" spans="1:16" x14ac:dyDescent="0.2">
      <c r="A50" s="170" t="s">
        <v>67</v>
      </c>
      <c r="B50" s="170" t="e">
        <f>NA()</f>
        <v>#N/A</v>
      </c>
      <c r="C50" s="170">
        <f>IF(ISNUMBER('実質公債費比率（分子）の構造'!K$53),'実質公債費比率（分子）の構造'!K$53,NA())</f>
        <v>156</v>
      </c>
      <c r="D50" s="170" t="e">
        <f>NA()</f>
        <v>#N/A</v>
      </c>
      <c r="E50" s="170" t="e">
        <f>NA()</f>
        <v>#N/A</v>
      </c>
      <c r="F50" s="170">
        <f>IF(ISNUMBER('実質公債費比率（分子）の構造'!L$53),'実質公債費比率（分子）の構造'!L$53,NA())</f>
        <v>157</v>
      </c>
      <c r="G50" s="170" t="e">
        <f>NA()</f>
        <v>#N/A</v>
      </c>
      <c r="H50" s="170" t="e">
        <f>NA()</f>
        <v>#N/A</v>
      </c>
      <c r="I50" s="170">
        <f>IF(ISNUMBER('実質公債費比率（分子）の構造'!M$53),'実質公債費比率（分子）の構造'!M$53,NA())</f>
        <v>158</v>
      </c>
      <c r="J50" s="170" t="e">
        <f>NA()</f>
        <v>#N/A</v>
      </c>
      <c r="K50" s="170" t="e">
        <f>NA()</f>
        <v>#N/A</v>
      </c>
      <c r="L50" s="170">
        <f>IF(ISNUMBER('実質公債費比率（分子）の構造'!N$53),'実質公債費比率（分子）の構造'!N$53,NA())</f>
        <v>171</v>
      </c>
      <c r="M50" s="170" t="e">
        <f>NA()</f>
        <v>#N/A</v>
      </c>
      <c r="N50" s="170" t="e">
        <f>NA()</f>
        <v>#N/A</v>
      </c>
      <c r="O50" s="170">
        <f>IF(ISNUMBER('実質公債費比率（分子）の構造'!O$53),'実質公債費比率（分子）の構造'!O$53,NA())</f>
        <v>217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3763</v>
      </c>
      <c r="E56" s="169"/>
      <c r="F56" s="169"/>
      <c r="G56" s="169">
        <f>'将来負担比率（分子）の構造'!J$52</f>
        <v>3660</v>
      </c>
      <c r="H56" s="169"/>
      <c r="I56" s="169"/>
      <c r="J56" s="169">
        <f>'将来負担比率（分子）の構造'!K$52</f>
        <v>3575</v>
      </c>
      <c r="K56" s="169"/>
      <c r="L56" s="169"/>
      <c r="M56" s="169">
        <f>'将来負担比率（分子）の構造'!L$52</f>
        <v>3428</v>
      </c>
      <c r="N56" s="169"/>
      <c r="O56" s="169"/>
      <c r="P56" s="169">
        <f>'将来負担比率（分子）の構造'!M$52</f>
        <v>3311</v>
      </c>
    </row>
    <row r="57" spans="1:16" x14ac:dyDescent="0.2">
      <c r="A57" s="169" t="s">
        <v>42</v>
      </c>
      <c r="B57" s="169"/>
      <c r="C57" s="169"/>
      <c r="D57" s="169">
        <f>'将来負担比率（分子）の構造'!I$51</f>
        <v>42</v>
      </c>
      <c r="E57" s="169"/>
      <c r="F57" s="169"/>
      <c r="G57" s="169">
        <f>'将来負担比率（分子）の構造'!J$51</f>
        <v>37</v>
      </c>
      <c r="H57" s="169"/>
      <c r="I57" s="169"/>
      <c r="J57" s="169">
        <f>'将来負担比率（分子）の構造'!K$51</f>
        <v>37</v>
      </c>
      <c r="K57" s="169"/>
      <c r="L57" s="169"/>
      <c r="M57" s="169">
        <f>'将来負担比率（分子）の構造'!L$51</f>
        <v>32</v>
      </c>
      <c r="N57" s="169"/>
      <c r="O57" s="169"/>
      <c r="P57" s="169">
        <f>'将来負担比率（分子）の構造'!M$51</f>
        <v>21</v>
      </c>
    </row>
    <row r="58" spans="1:16" x14ac:dyDescent="0.2">
      <c r="A58" s="169" t="s">
        <v>41</v>
      </c>
      <c r="B58" s="169"/>
      <c r="C58" s="169"/>
      <c r="D58" s="169">
        <f>'将来負担比率（分子）の構造'!I$50</f>
        <v>4346</v>
      </c>
      <c r="E58" s="169"/>
      <c r="F58" s="169"/>
      <c r="G58" s="169">
        <f>'将来負担比率（分子）の構造'!J$50</f>
        <v>3760</v>
      </c>
      <c r="H58" s="169"/>
      <c r="I58" s="169"/>
      <c r="J58" s="169">
        <f>'将来負担比率（分子）の構造'!K$50</f>
        <v>4566</v>
      </c>
      <c r="K58" s="169"/>
      <c r="L58" s="169"/>
      <c r="M58" s="169">
        <f>'将来負担比率（分子）の構造'!L$50</f>
        <v>4913</v>
      </c>
      <c r="N58" s="169"/>
      <c r="O58" s="169"/>
      <c r="P58" s="169">
        <f>'将来負担比率（分子）の構造'!M$50</f>
        <v>5151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242</v>
      </c>
      <c r="C62" s="169"/>
      <c r="D62" s="169"/>
      <c r="E62" s="169">
        <f>'将来負担比率（分子）の構造'!J$45</f>
        <v>280</v>
      </c>
      <c r="F62" s="169"/>
      <c r="G62" s="169"/>
      <c r="H62" s="169">
        <f>'将来負担比率（分子）の構造'!K$45</f>
        <v>212</v>
      </c>
      <c r="I62" s="169"/>
      <c r="J62" s="169"/>
      <c r="K62" s="169">
        <f>'将来負担比率（分子）の構造'!L$45</f>
        <v>238</v>
      </c>
      <c r="L62" s="169"/>
      <c r="M62" s="169"/>
      <c r="N62" s="169">
        <f>'将来負担比率（分子）の構造'!M$45</f>
        <v>271</v>
      </c>
      <c r="O62" s="169"/>
      <c r="P62" s="169"/>
    </row>
    <row r="63" spans="1:16" x14ac:dyDescent="0.2">
      <c r="A63" s="169" t="s">
        <v>34</v>
      </c>
      <c r="B63" s="169">
        <f>'将来負担比率（分子）の構造'!I$44</f>
        <v>167</v>
      </c>
      <c r="C63" s="169"/>
      <c r="D63" s="169"/>
      <c r="E63" s="169">
        <f>'将来負担比率（分子）の構造'!J$44</f>
        <v>152</v>
      </c>
      <c r="F63" s="169"/>
      <c r="G63" s="169"/>
      <c r="H63" s="169">
        <f>'将来負担比率（分子）の構造'!K$44</f>
        <v>119</v>
      </c>
      <c r="I63" s="169"/>
      <c r="J63" s="169"/>
      <c r="K63" s="169">
        <f>'将来負担比率（分子）の構造'!L$44</f>
        <v>85</v>
      </c>
      <c r="L63" s="169"/>
      <c r="M63" s="169"/>
      <c r="N63" s="169">
        <f>'将来負担比率（分子）の構造'!M$44</f>
        <v>65</v>
      </c>
      <c r="O63" s="169"/>
      <c r="P63" s="169"/>
    </row>
    <row r="64" spans="1:16" x14ac:dyDescent="0.2">
      <c r="A64" s="169" t="s">
        <v>33</v>
      </c>
      <c r="B64" s="169">
        <f>'将来負担比率（分子）の構造'!I$43</f>
        <v>796</v>
      </c>
      <c r="C64" s="169"/>
      <c r="D64" s="169"/>
      <c r="E64" s="169">
        <f>'将来負担比率（分子）の構造'!J$43</f>
        <v>833</v>
      </c>
      <c r="F64" s="169"/>
      <c r="G64" s="169"/>
      <c r="H64" s="169">
        <f>'将来負担比率（分子）の構造'!K$43</f>
        <v>894</v>
      </c>
      <c r="I64" s="169"/>
      <c r="J64" s="169"/>
      <c r="K64" s="169">
        <f>'将来負担比率（分子）の構造'!L$43</f>
        <v>948</v>
      </c>
      <c r="L64" s="169"/>
      <c r="M64" s="169"/>
      <c r="N64" s="169">
        <f>'将来負担比率（分子）の構造'!M$43</f>
        <v>1069</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5324</v>
      </c>
      <c r="C66" s="169"/>
      <c r="D66" s="169"/>
      <c r="E66" s="169">
        <f>'将来負担比率（分子）の構造'!J$41</f>
        <v>5284</v>
      </c>
      <c r="F66" s="169"/>
      <c r="G66" s="169"/>
      <c r="H66" s="169">
        <f>'将来負担比率（分子）の構造'!K$41</f>
        <v>5078</v>
      </c>
      <c r="I66" s="169"/>
      <c r="J66" s="169"/>
      <c r="K66" s="169">
        <f>'将来負担比率（分子）の構造'!L$41</f>
        <v>4807</v>
      </c>
      <c r="L66" s="169"/>
      <c r="M66" s="169"/>
      <c r="N66" s="169">
        <f>'将来負担比率（分子）の構造'!M$41</f>
        <v>4430</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1109</v>
      </c>
      <c r="C72" s="173">
        <f>基金残高に係る経年分析!G55</f>
        <v>1254</v>
      </c>
      <c r="D72" s="173">
        <f>基金残高に係る経年分析!H55</f>
        <v>1254</v>
      </c>
    </row>
    <row r="73" spans="1:16" x14ac:dyDescent="0.2">
      <c r="A73" s="172" t="s">
        <v>74</v>
      </c>
      <c r="B73" s="173">
        <f>基金残高に係る経年分析!F56</f>
        <v>484</v>
      </c>
      <c r="C73" s="173">
        <f>基金残高に係る経年分析!G56</f>
        <v>484</v>
      </c>
      <c r="D73" s="173">
        <f>基金残高に係る経年分析!H56</f>
        <v>458</v>
      </c>
    </row>
    <row r="74" spans="1:16" x14ac:dyDescent="0.2">
      <c r="A74" s="172" t="s">
        <v>75</v>
      </c>
      <c r="B74" s="173">
        <f>基金残高に係る経年分析!F57</f>
        <v>3967</v>
      </c>
      <c r="C74" s="173">
        <f>基金残高に係る経年分析!G57</f>
        <v>4915</v>
      </c>
      <c r="D74" s="173">
        <f>基金残高に係る経年分析!H57</f>
        <v>6378</v>
      </c>
    </row>
  </sheetData>
  <sheetProtection algorithmName="SHA-512" hashValue="FW81gw7lU7lgwqd/lppIcGJdvV6RnZHSvxr/3AqxtAtovLvgQMlAc3Ci9DH2ZOWxLXp8Dl1H+yhn00oZnk9I4Q==" saltValue="15SjqEdNJ9pcFgjOwafe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 東恩納</cp:lastModifiedBy>
  <dcterms:created xsi:type="dcterms:W3CDTF">2025-02-19T05:47:06Z</dcterms:created>
  <dcterms:modified xsi:type="dcterms:W3CDTF">2025-05-26T05:53:25Z</dcterms:modified>
  <cp:category/>
</cp:coreProperties>
</file>