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<sst xmlns="http://schemas.openxmlformats.org/spreadsheetml/2006/main" count="1101" uniqueCount="587">
  <si>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</si>
  <si>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</si>
  <si>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</si>
  <si>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</si>
  <si>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</si>
  <si>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</si>
  <si>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</si>
  <si>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</si>
  <si>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</si>
  <si>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</si>
  <si>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</si>
  <si>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</si>
  <si>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</si>
  <si>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</si>
  <si>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</si>
  <si>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</si>
  <si>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</si>
  <si>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</si>
  <si>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</si>
  <si>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</si>
  <si>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</si>
  <si>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</si>
  <si>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</si>
  <si>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</si>
  <si>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</si>
  <si>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</si>
  <si>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</si>
  <si>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</si>
  <si>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</si>
  <si>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</si>
  <si>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</si>
  <si>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</si>
  <si>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</si>
  <si>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</si>
  <si>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</si>
  <si>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</si>
  <si>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</si>
  <si>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</si>
  <si>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</si>
  <si>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</si>
  <si>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</si>
  <si>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</si>
  <si>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</si>
  <si>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</si>
  <si>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</si>
  <si>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</si>
  <si>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</si>
  <si>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</si>
  <si>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</si>
  <si>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</si>
  <si>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</si>
  <si>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</si>
  <si>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</si>
  <si>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</si>
  <si>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</si>
  <si>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</si>
  <si>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</si>
  <si>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</si>
  <si>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</si>
  <si>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</si>
  <si>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</si>
  <si>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</si>
  <si>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</si>
  <si>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</si>
  <si>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</si>
  <si>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</si>
  <si>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</si>
  <si>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</si>
  <si>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</si>
  <si>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</si>
  <si>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</si>
  <si>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</si>
  <si>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</si>
  <si>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</si>
  <si>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</si>
  <si>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</si>
  <si>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</si>
  <si>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</si>
  <si>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</si>
  <si>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</si>
  <si>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</si>
  <si>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</si>
  <si>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</si>
  <si>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</si>
  <si>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</si>
  <si>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</si>
  <si>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</si>
  <si>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</si>
  <si>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</si>
  <si>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</si>
  <si>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恩納村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</si>
  <si>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</si>
  <si>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</si>
  <si>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</si>
  <si>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</si>
  <si>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</si>
  <si>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</si>
  <si>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</si>
  <si>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</si>
  <si>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</si>
  <si>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</si>
  <si>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</si>
  <si>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</si>
  <si>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</si>
  <si>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</si>
  <si>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</si>
  <si>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</si>
  <si>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</si>
  <si>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</si>
  <si>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</si>
  <si>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</si>
  <si>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</si>
  <si>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</si>
  <si>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</si>
  <si>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</si>
  <si>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</si>
  <si>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</si>
  <si>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</si>
  <si>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</si>
  <si>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</si>
  <si>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</si>
  <si>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</si>
  <si>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</si>
  <si>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</si>
  <si>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</si>
  <si>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</si>
  <si>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</si>
  <si>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</si>
  <si>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</si>
  <si>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</si>
  <si>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</si>
  <si>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</si>
  <si>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</si>
  <si>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</si>
  <si>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</si>
  <si>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</si>
  <si>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</si>
  <si>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</si>
  <si>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</si>
  <si>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</si>
  <si>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</si>
  <si>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</si>
  <si>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</si>
  <si>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</si>
  <si>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</si>
  <si>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</si>
  <si>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-1.3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</si>
  <si>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</si>
  <si>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</si>
  <si>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</si>
  <si>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</si>
  <si>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</si>
  <si>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</si>
  <si>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</si>
  <si>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</si>
  <si>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</si>
  <si>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</si>
  <si>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</si>
  <si>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</si>
  <si>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</si>
  <si>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</si>
  <si>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</si>
  <si>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</si>
  <si>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</si>
  <si>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</si>
  <si>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</si>
  <si>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</si>
  <si>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</si>
  <si>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</si>
  <si>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</si>
  <si>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</si>
  <si>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</si>
  <si>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</si>
  <si>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</si>
  <si>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</si>
  <si>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</si>
  <si>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</si>
  <si>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</si>
  <si>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</si>
  <si>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</si>
  <si>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</si>
  <si>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</si>
  <si>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</si>
  <si>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</si>
  <si>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</si>
  <si>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</si>
  <si>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</si>
  <si>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</si>
  <si>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</si>
  <si>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</si>
  <si>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</si>
  <si>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</si>
  <si>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</si>
  <si>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</si>
  <si>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</si>
  <si>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</si>
  <si>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</si>
  <si>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</si>
  <si>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</si>
  <si>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</si>
  <si>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</si>
  <si>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</si>
  <si>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</si>
  <si>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</si>
  <si>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</si>
  <si>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</si>
  <si>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</si>
  <si>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</si>
  <si>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沖縄県恩納村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</si>
  <si>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</si>
  <si>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</si>
  <si>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</si>
  <si>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</si>
  <si>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</si>
  <si>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</si>
  <si>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</si>
  <si>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</si>
  <si>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</si>
  <si>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</si>
  <si>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</si>
  <si>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</si>
  <si>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</si>
  <si>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</si>
  <si>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</si>
  <si>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</si>
  <si>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</si>
  <si>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</si>
  <si>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</si>
  <si>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</si>
  <si>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</si>
  <si>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</si>
  <si>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</si>
  <si>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</si>
  <si>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</si>
  <si>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</si>
  <si>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</si>
  <si>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</si>
  <si>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</si>
  <si>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</si>
  <si>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</si>
  <si>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</si>
  <si>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</si>
  <si>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</si>
  <si>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</si>
  <si>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</si>
  <si>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</si>
  <si>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</si>
  <si>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</si>
  <si>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</si>
  <si>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</si>
  <si>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</si>
  <si>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</si>
  <si>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</si>
  <si>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</si>
  <si>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</si>
  <si>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</si>
  <si>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</si>
  <si>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</si>
  <si>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</si>
  <si>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</si>
  <si>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</si>
  <si>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</si>
  <si>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</si>
  <si>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</si>
  <si>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</si>
  <si>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</si>
  <si>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</si>
  <si>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</si>
  <si>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</si>
  <si>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</si>
  <si>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</si>
  <si>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</si>
  <si>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</si>
  <si>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</si>
  <si>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</si>
  <si>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</si>
  <si>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</si>
  <si>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</si>
  <si>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</si>
  <si>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</si>
  <si>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</si>
  <si>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</si>
  <si>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</si>
  <si>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</si>
  <si>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</si>
  <si>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</si>
  <si>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</si>
  <si>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</si>
  <si>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</si>
  <si>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</si>
  <si>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</si>
  <si>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</si>
  <si>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</si>
  <si>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</si>
  <si>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</si>
  <si>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</si>
  <si>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</si>
  <si>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</si>
  <si>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</si>
  <si>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</si>
  <si>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</si>
  <si>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</si>
  <si>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</si>
  <si>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</si>
  <si>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</si>
  <si>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</si>
  <si>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</si>
  <si>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</si>
  <si>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</si>
  <si>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</si>
  <si>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</si>
  <si>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</si>
  <si>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</si>
  <si>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</si>
  <si>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</si>
  <si>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</si>
  <si>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</si>
  <si>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</si>
  <si>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</si>
  <si>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</si>
  <si>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</si>
  <si>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</si>
  <si>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</si>
  <si>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</si>
  <si>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</si>
  <si>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</si>
  <si>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</si>
  <si>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</si>
  <si>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</si>
  <si>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</si>
  <si>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</si>
  <si>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</si>
  <si>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</si>
  <si>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</si>
  <si>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</si>
  <si>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</si>
  <si>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</si>
  <si>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</si>
  <si>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</si>
  <si>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</si>
  <si>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</si>
  <si>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</si>
  <si>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</si>
  <si>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</si>
  <si>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</si>
  <si>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</si>
  <si>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</si>
  <si>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</si>
  <si>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</si>
  <si>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</si>
  <si>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</si>
  <si>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</si>
  <si>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</si>
  <si>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</si>
  <si>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</si>
  <si>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</si>
  <si>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</si>
  <si>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</si>
  <si>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沖縄県恩納村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</si>
  <si>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</si>
  <si>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</si>
  <si>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</si>
  <si>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</si>
  <si>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</si>
  <si>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</si>
  <si>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</si>
  <si>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</si>
  <si>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</si>
  <si>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</si>
  <si>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</si>
  <si>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</si>
  <si>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</si>
  <si>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</si>
  <si>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</si>
  <si>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</si>
  <si>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</si>
  <si>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</si>
  <si>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</si>
  <si>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</si>
  <si>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</si>
  <si>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</si>
  <si>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</si>
  <si>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</si>
  <si>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</si>
  <si>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</si>
  <si>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</si>
  <si>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</si>
  <si>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</si>
  <si>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</si>
  <si>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</si>
  <si>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</si>
  <si>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</si>
  <si>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</si>
  <si>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恩納村国民健康保険特別会計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</si>
  <si>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</si>
  <si>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</si>
  <si>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</si>
  <si>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</si>
  <si>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</si>
  <si>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</si>
  <si>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</si>
  <si>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</si>
  <si>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</si>
  <si>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</si>
  <si>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</si>
  <si>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</si>
  <si>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</si>
  <si>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</si>
  <si>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</si>
  <si>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</si>
  <si>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</si>
  <si>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</si>
  <si>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</si>
  <si>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</si>
  <si>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</si>
  <si>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</si>
  <si>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</si>
  <si>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</si>
  <si>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</si>
  <si>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</si>
  <si>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</si>
  <si>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</si>
  <si>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</si>
  <si>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</si>
  <si>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</si>
  <si>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</si>
  <si>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</si>
  <si>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</si>
  <si>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</si>
  <si>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</si>
  <si>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</si>
  <si>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</si>
  <si>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</si>
  <si>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</si>
  <si>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</si>
  <si>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</si>
  <si>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</si>
  <si>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</si>
  <si>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</si>
  <si>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</si>
  <si>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</si>
  <si>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</si>
  <si>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</si>
  <si>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</si>
  <si>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</si>
  <si>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</si>
  <si>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</si>
  <si>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</si>
  <si>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</si>
  <si>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</si>
  <si>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</si>
  <si>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</si>
  <si>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</si>
  <si>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</si>
  <si>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</si>
  <si>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</si>
  <si>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</si>
  <si>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</si>
  <si>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</si>
  <si>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</si>
  <si>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</si>
  <si>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</si>
  <si>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</si>
  <si>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</si>
  <si>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</si>
  <si>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</si>
  <si>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国民健康保険特別会計</t>
    <phoneticPr fontId="5"/>
  </si>
  <si>
    <t>-</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</si>
  <si>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</si>
  <si>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</si>
  <si>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</si>
  <si>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</si>
  <si>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</si>
  <si>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</si>
  <si>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</si>
  <si>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</si>
  <si>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</si>
  <si>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</si>
  <si>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</si>
  <si>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</si>
  <si>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</si>
  <si>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</si>
  <si>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</si>
  <si>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</si>
  <si>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</si>
  <si>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</si>
  <si>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</si>
  <si>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</si>
  <si>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</si>
  <si>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</si>
  <si>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</si>
  <si>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</si>
  <si>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</si>
  <si>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</si>
  <si>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</si>
  <si>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</si>
  <si>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</si>
  <si>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</si>
  <si>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</si>
  <si>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</si>
  <si>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</si>
  <si>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</si>
  <si>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</si>
  <si>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</si>
  <si>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</si>
  <si>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</si>
  <si>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</si>
  <si>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</si>
  <si>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</si>
  <si>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</si>
  <si>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</si>
  <si>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</si>
  <si>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</si>
  <si>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</si>
  <si>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</si>
  <si>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</si>
  <si>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</si>
  <si>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</si>
  <si>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</si>
  <si>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</si>
  <si>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</si>
  <si>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</si>
  <si>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</si>
  <si>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</si>
  <si>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</si>
  <si>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</si>
  <si>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</si>
  <si>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</si>
  <si>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</si>
  <si>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</si>
  <si>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</si>
  <si>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</si>
  <si>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</si>
  <si>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</si>
  <si>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</si>
  <si>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</si>
  <si>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</si>
  <si>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</si>
  <si>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</si>
  <si>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</si>
  <si>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</si>
  <si>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</si>
  <si>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</si>
  <si>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</si>
  <si>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</si>
  <si>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</si>
  <si>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</si>
  <si>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</si>
  <si>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</si>
  <si>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</si>
  <si>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</si>
  <si>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</si>
  <si>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</si>
  <si>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</si>
  <si>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</si>
  <si>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9.94</t>
  </si>
  <si>
    <t>▲ 2.34</t>
  </si>
  <si>
    <t>一般会計</t>
  </si>
  <si>
    <t>水道事業会計</t>
  </si>
  <si>
    <t>恩納村国民健康保険特別会計</t>
  </si>
  <si>
    <t>下水道事業特別会計</t>
  </si>
  <si>
    <t>後期高齢者医療特別会計</t>
  </si>
  <si>
    <t>その他会計（赤字）</t>
  </si>
  <si>
    <t>その他会計（黒字）</t>
  </si>
  <si>
    <t>金地区消防衛生組合（一般会計）</t>
    <rPh sb="0" eb="1">
      <t>キン</t>
    </rPh>
    <rPh sb="1" eb="3">
      <t>チク</t>
    </rPh>
    <rPh sb="3" eb="5">
      <t>ショウボウ</t>
    </rPh>
    <rPh sb="5" eb="7">
      <t>エイセイ</t>
    </rPh>
    <rPh sb="7" eb="9">
      <t>クミアイ</t>
    </rPh>
    <rPh sb="10" eb="12">
      <t>イッパン</t>
    </rPh>
    <rPh sb="12" eb="14">
      <t>カイケイ</t>
    </rPh>
    <phoneticPr fontId="11"/>
  </si>
  <si>
    <t>中部北環境施設組合（一般会計）</t>
    <rPh sb="0" eb="2">
      <t>チュウブ</t>
    </rPh>
    <rPh sb="2" eb="3">
      <t>キタ</t>
    </rPh>
    <rPh sb="3" eb="5">
      <t>カンキョウ</t>
    </rPh>
    <rPh sb="5" eb="7">
      <t>シセツ</t>
    </rPh>
    <rPh sb="7" eb="9">
      <t>クミアイ</t>
    </rPh>
    <rPh sb="10" eb="12">
      <t>イッパン</t>
    </rPh>
    <rPh sb="12" eb="14">
      <t>カイケイ</t>
    </rPh>
    <phoneticPr fontId="11"/>
  </si>
  <si>
    <t>北部広域市町村圏事務組合（一般会計）</t>
    <rPh sb="0" eb="2">
      <t>ホクブ</t>
    </rPh>
    <rPh sb="2" eb="4">
      <t>コウイキ</t>
    </rPh>
    <rPh sb="4" eb="7">
      <t>シチョウソン</t>
    </rPh>
    <rPh sb="7" eb="8">
      <t>ケン</t>
    </rPh>
    <rPh sb="8" eb="10">
      <t>ジム</t>
    </rPh>
    <rPh sb="10" eb="12">
      <t>クミアイ</t>
    </rPh>
    <rPh sb="13" eb="15">
      <t>イッパン</t>
    </rPh>
    <rPh sb="15" eb="17">
      <t>カイケイ</t>
    </rPh>
    <phoneticPr fontId="11"/>
  </si>
  <si>
    <t>沖縄県自治会館管理組合（一般会計）</t>
    <rPh sb="0" eb="3">
      <t>オキナワケン</t>
    </rPh>
    <rPh sb="3" eb="5">
      <t>ジチ</t>
    </rPh>
    <rPh sb="5" eb="7">
      <t>カイカン</t>
    </rPh>
    <rPh sb="7" eb="9">
      <t>カンリ</t>
    </rPh>
    <rPh sb="9" eb="11">
      <t>クミアイ</t>
    </rPh>
    <rPh sb="12" eb="14">
      <t>イッパン</t>
    </rPh>
    <rPh sb="14" eb="16">
      <t>カイケイ</t>
    </rPh>
    <phoneticPr fontId="11"/>
  </si>
  <si>
    <t>沖縄県市町村総合事務組合（一般会計）</t>
    <rPh sb="0" eb="2">
      <t>オキナワ</t>
    </rPh>
    <rPh sb="2" eb="3">
      <t>ケン</t>
    </rPh>
    <rPh sb="3" eb="6">
      <t>シチョウソン</t>
    </rPh>
    <rPh sb="6" eb="8">
      <t>ソウゴウ</t>
    </rPh>
    <rPh sb="8" eb="10">
      <t>ジム</t>
    </rPh>
    <rPh sb="10" eb="12">
      <t>クミアイ</t>
    </rPh>
    <rPh sb="13" eb="15">
      <t>イッパン</t>
    </rPh>
    <rPh sb="15" eb="17">
      <t>カイケイ</t>
    </rPh>
    <phoneticPr fontId="11"/>
  </si>
  <si>
    <t>沖縄県町村交通災害共済組合（一般会計）</t>
    <rPh sb="0" eb="3">
      <t>オキナワケン</t>
    </rPh>
    <rPh sb="3" eb="5">
      <t>チョウソン</t>
    </rPh>
    <rPh sb="5" eb="7">
      <t>コウツウ</t>
    </rPh>
    <rPh sb="7" eb="9">
      <t>サイガイ</t>
    </rPh>
    <rPh sb="9" eb="11">
      <t>キョウサイ</t>
    </rPh>
    <rPh sb="11" eb="13">
      <t>クミアイ</t>
    </rPh>
    <rPh sb="14" eb="16">
      <t>イッパン</t>
    </rPh>
    <rPh sb="16" eb="18">
      <t>カイケイ</t>
    </rPh>
    <phoneticPr fontId="11"/>
  </si>
  <si>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11"/>
  </si>
  <si>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11"/>
  </si>
  <si>
    <t>沖縄県後期高齢者医療広域連合（一般会計）</t>
    <rPh sb="0" eb="3">
      <t>オキナワケン</t>
    </rPh>
    <rPh sb="3" eb="5">
      <t>コウキ</t>
    </rPh>
    <rPh sb="5" eb="7">
      <t>コウレイ</t>
    </rPh>
    <rPh sb="7" eb="8">
      <t>シャ</t>
    </rPh>
    <rPh sb="8" eb="10">
      <t>イリョウ</t>
    </rPh>
    <rPh sb="10" eb="12">
      <t>コウイキ</t>
    </rPh>
    <rPh sb="12" eb="14">
      <t>レンゴウ</t>
    </rPh>
    <rPh sb="15" eb="17">
      <t>イッパン</t>
    </rPh>
    <rPh sb="17" eb="19">
      <t>カイケイ</t>
    </rPh>
    <phoneticPr fontId="11"/>
  </si>
  <si>
    <t>沖縄県後期高齢者医療広域連合（特別会計）</t>
    <rPh sb="0" eb="3">
      <t>オキナワケン</t>
    </rPh>
    <rPh sb="3" eb="5">
      <t>コウキ</t>
    </rPh>
    <rPh sb="5" eb="7">
      <t>コウレイ</t>
    </rPh>
    <rPh sb="7" eb="8">
      <t>シャ</t>
    </rPh>
    <rPh sb="8" eb="10">
      <t>イリョウ</t>
    </rPh>
    <rPh sb="10" eb="12">
      <t>コウイキ</t>
    </rPh>
    <rPh sb="12" eb="14">
      <t>レンゴウ</t>
    </rPh>
    <rPh sb="15" eb="17">
      <t>トクベツ</t>
    </rPh>
    <rPh sb="17" eb="19">
      <t>カイケイ</t>
    </rPh>
    <phoneticPr fontId="11"/>
  </si>
  <si>
    <t>-</t>
    <phoneticPr fontId="2"/>
  </si>
  <si>
    <t>-</t>
    <phoneticPr fontId="2"/>
  </si>
  <si>
    <t>-</t>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</si>
  <si>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</si>
  <si>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</si>
  <si>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</si>
  <si>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</si>
  <si>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</si>
  <si>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11"/>
  </si>
  <si>
    <t>職員退職加算負担金積立金基金</t>
    <rPh sb="0" eb="2">
      <t>ショクイン</t>
    </rPh>
    <rPh sb="2" eb="4">
      <t>タイショク</t>
    </rPh>
    <rPh sb="4" eb="6">
      <t>カサン</t>
    </rPh>
    <rPh sb="6" eb="9">
      <t>フタンキン</t>
    </rPh>
    <rPh sb="9" eb="11">
      <t>ツミタテ</t>
    </rPh>
    <rPh sb="11" eb="12">
      <t>キン</t>
    </rPh>
    <rPh sb="12" eb="14">
      <t>キキン</t>
    </rPh>
    <phoneticPr fontId="11"/>
  </si>
  <si>
    <t>ふるさと農村活性化基金</t>
    <rPh sb="4" eb="6">
      <t>ノウソン</t>
    </rPh>
    <rPh sb="6" eb="9">
      <t>カッセイカ</t>
    </rPh>
    <rPh sb="9" eb="11">
      <t>キキン</t>
    </rPh>
    <phoneticPr fontId="11"/>
  </si>
  <si>
    <t>地域福祉基金</t>
    <rPh sb="0" eb="2">
      <t>チイキ</t>
    </rPh>
    <rPh sb="2" eb="4">
      <t>フクシ</t>
    </rPh>
    <rPh sb="4" eb="6">
      <t>キキン</t>
    </rPh>
    <phoneticPr fontId="11"/>
  </si>
  <si>
    <t>ふるさとづくり応援基金</t>
    <rPh sb="7" eb="9">
      <t>オウエン</t>
    </rPh>
    <rPh sb="9" eb="11">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</si>
</sst>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75972</c:v>
                </c:pt>
                <c:pt idx="3">
                  <c:v>79466</c:v>
                </c:pt>
                <c:pt idx="4">
                  <c:v>90072</c:v>
                </c:pt>
              </c:numCache>
            </c:numRef>
          </c:val>
          <c:smooth val="0"/>
          <c:extLst xmlns:c16r2="http://schemas.microsoft.com/office/drawing/2015/06/chart">
            <c:ext xmlns:c16="http://schemas.microsoft.com/office/drawing/2014/chart" uri="{C3380CC4-5D6E-409C-BE32-E72D297353CC}">
              <c16:uniqueId val="{00000000-E56B-443B-B198-44416BCB327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303487</c:v>
                </c:pt>
                <c:pt idx="1">
                  <c:v>218214</c:v>
                </c:pt>
                <c:pt idx="2">
                  <c:v>190240</c:v>
                </c:pt>
                <c:pt idx="3">
                  <c:v>204579</c:v>
                </c:pt>
                <c:pt idx="4">
                  <c:v>263566</c:v>
                </c:pt>
              </c:numCache>
            </c:numRef>
          </c:val>
          <c:smooth val="0"/>
          <c:extLst xmlns:c16r2="http://schemas.microsoft.com/office/drawing/2015/06/chart">
            <c:ext xmlns:c16="http://schemas.microsoft.com/office/drawing/2014/chart" uri="{C3380CC4-5D6E-409C-BE32-E72D297353CC}">
              <c16:uniqueId val="{00000001-E56B-443B-B198-44416BCB327E}"/>
            </c:ext>
          </c:extLst>
        </c:ser>
        <c:dLbls>
          <c:showLegendKey val="0"/>
          <c:showVal val="0"/>
          <c:showCatName val="0"/>
          <c:showSerName val="0"/>
          <c:showPercent val="0"/>
          <c:showBubbleSize val="0"/>
        </c:dLbls>
        <c:marker val="1"/>
        <c:smooth val="0"/>
        <c:axId val="51978624"/>
        <c:axId val="51980544"/>
      </c:lineChart>
      <c:catAx>
        <c:axId val="51978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980544"/>
        <c:crosses val="autoZero"/>
        <c:auto val="1"/>
        <c:lblAlgn val="ctr"/>
        <c:lblOffset val="100"/>
        <c:tickLblSkip val="1"/>
        <c:tickMarkSkip val="1"/>
        <c:noMultiLvlLbl val="0"/>
      </c:catAx>
      <c:valAx>
        <c:axId val="5198054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978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6.34</c:v>
                </c:pt>
                <c:pt idx="1">
                  <c:v>8.9600000000000009</c:v>
                </c:pt>
                <c:pt idx="2">
                  <c:v>9.33</c:v>
                </c:pt>
                <c:pt idx="3">
                  <c:v>7.88</c:v>
                </c:pt>
                <c:pt idx="4">
                  <c:v>20.68</c:v>
                </c:pt>
              </c:numCache>
            </c:numRef>
          </c:val>
          <c:extLst xmlns:c16r2="http://schemas.microsoft.com/office/drawing/2015/06/chart">
            <c:ext xmlns:c16="http://schemas.microsoft.com/office/drawing/2014/chart" uri="{C3380CC4-5D6E-409C-BE32-E72D297353CC}">
              <c16:uniqueId val="{00000000-4E1E-4310-8CCA-C8811E366D1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61.44</c:v>
                </c:pt>
                <c:pt idx="1">
                  <c:v>60.93</c:v>
                </c:pt>
                <c:pt idx="2">
                  <c:v>61.33</c:v>
                </c:pt>
                <c:pt idx="3">
                  <c:v>60.17</c:v>
                </c:pt>
                <c:pt idx="4">
                  <c:v>58.73</c:v>
                </c:pt>
              </c:numCache>
            </c:numRef>
          </c:val>
          <c:extLst xmlns:c16r2="http://schemas.microsoft.com/office/drawing/2015/06/chart">
            <c:ext xmlns:c16="http://schemas.microsoft.com/office/drawing/2014/chart" uri="{C3380CC4-5D6E-409C-BE32-E72D297353CC}">
              <c16:uniqueId val="{00000001-4E1E-4310-8CCA-C8811E366D14}"/>
            </c:ext>
          </c:extLst>
        </c:ser>
        <c:dLbls>
          <c:showLegendKey val="0"/>
          <c:showVal val="0"/>
          <c:showCatName val="0"/>
          <c:showSerName val="0"/>
          <c:showPercent val="0"/>
          <c:showBubbleSize val="0"/>
        </c:dLbls>
        <c:gapWidth val="250"/>
        <c:overlap val="100"/>
        <c:axId val="124598144"/>
        <c:axId val="124604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-9.94</c:v>
                </c:pt>
                <c:pt idx="1">
                  <c:v>2.61</c:v>
                </c:pt>
                <c:pt idx="2">
                  <c:v>2.84</c:v>
                </c:pt>
                <c:pt idx="3">
                  <c:v>-2.34</c:v>
                </c:pt>
                <c:pt idx="4">
                  <c:v>13</c:v>
                </c:pt>
              </c:numCache>
            </c:numRef>
          </c:val>
          <c:smooth val="0"/>
          <c:extLst xmlns:c16r2="http://schemas.microsoft.com/office/drawing/2015/06/chart">
            <c:ext xmlns:c16="http://schemas.microsoft.com/office/drawing/2014/chart" uri="{C3380CC4-5D6E-409C-BE32-E72D297353CC}">
              <c16:uniqueId val="{00000002-4E1E-4310-8CCA-C8811E366D14}"/>
            </c:ext>
          </c:extLst>
        </c:ser>
        <c:dLbls>
          <c:showLegendKey val="0"/>
          <c:showVal val="0"/>
          <c:showCatName val="0"/>
          <c:showSerName val="0"/>
          <c:showPercent val="0"/>
          <c:showBubbleSize val="0"/>
        </c:dLbls>
        <c:marker val="1"/>
        <c:smooth val="0"/>
        <c:axId val="124598144"/>
        <c:axId val="124604416"/>
      </c:lineChart>
      <c:catAx>
        <c:axId val="12459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604416"/>
        <c:crosses val="autoZero"/>
        <c:auto val="1"/>
        <c:lblAlgn val="ctr"/>
        <c:lblOffset val="100"/>
        <c:tickLblSkip val="1"/>
        <c:tickMarkSkip val="1"/>
        <c:noMultiLvlLbl val="0"/>
      </c:catAx>
      <c:valAx>
        <c:axId val="124604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598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E83-48EC-869E-2A3E1F187E4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E83-48EC-869E-2A3E1F187E4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E83-48EC-869E-2A3E1F187E4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8E83-48EC-869E-2A3E1F187E4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8E83-48EC-869E-2A3E1F187E4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8E83-48EC-869E-2A3E1F187E49}"/>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0.43</c:v>
                </c:pt>
                <c:pt idx="2">
                  <c:v>#N/A</c:v>
                </c:pt>
                <c:pt idx="3">
                  <c:v>0.66</c:v>
                </c:pt>
                <c:pt idx="4">
                  <c:v>#N/A</c:v>
                </c:pt>
                <c:pt idx="5">
                  <c:v>0.57999999999999996</c:v>
                </c:pt>
                <c:pt idx="6">
                  <c:v>#N/A</c:v>
                </c:pt>
                <c:pt idx="7">
                  <c:v>0.23</c:v>
                </c:pt>
                <c:pt idx="8">
                  <c:v>#N/A</c:v>
                </c:pt>
                <c:pt idx="9">
                  <c:v>0.18</c:v>
                </c:pt>
              </c:numCache>
            </c:numRef>
          </c:val>
          <c:extLst xmlns:c16r2="http://schemas.microsoft.com/office/drawing/2015/06/chart">
            <c:ext xmlns:c16="http://schemas.microsoft.com/office/drawing/2014/chart" uri="{C3380CC4-5D6E-409C-BE32-E72D297353CC}">
              <c16:uniqueId val="{00000006-8E83-48EC-869E-2A3E1F187E49}"/>
            </c:ext>
          </c:extLst>
        </c:ser>
        <c:ser>
          <c:idx val="7"/>
          <c:order val="7"/>
          <c:tx>
            <c:strRef>
              <c:f>データシート!$A$34</c:f>
              <c:strCache>
                <c:ptCount val="1"/>
                <c:pt idx="0">
                  <c:v>恩納村国民健康保険特別会計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3.34</c:v>
                </c:pt>
                <c:pt idx="2">
                  <c:v>#N/A</c:v>
                </c:pt>
                <c:pt idx="3">
                  <c:v>3.73</c:v>
                </c:pt>
                <c:pt idx="4">
                  <c:v>#N/A</c:v>
                </c:pt>
                <c:pt idx="5">
                  <c:v>4.1900000000000004</c:v>
                </c:pt>
                <c:pt idx="6">
                  <c:v>#N/A</c:v>
                </c:pt>
                <c:pt idx="7">
                  <c:v>1.87</c:v>
                </c:pt>
                <c:pt idx="8">
                  <c:v>#N/A</c:v>
                </c:pt>
                <c:pt idx="9">
                  <c:v>3.66</c:v>
                </c:pt>
              </c:numCache>
            </c:numRef>
          </c:val>
          <c:extLst xmlns:c16r2="http://schemas.microsoft.com/office/drawing/2015/06/chart">
            <c:ext xmlns:c16="http://schemas.microsoft.com/office/drawing/2014/chart" uri="{C3380CC4-5D6E-409C-BE32-E72D297353CC}">
              <c16:uniqueId val="{00000007-8E83-48EC-869E-2A3E1F187E4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18.940000000000001</c:v>
                </c:pt>
                <c:pt idx="2">
                  <c:v>#N/A</c:v>
                </c:pt>
                <c:pt idx="3">
                  <c:v>20.8</c:v>
                </c:pt>
                <c:pt idx="4">
                  <c:v>#N/A</c:v>
                </c:pt>
                <c:pt idx="5">
                  <c:v>22.43</c:v>
                </c:pt>
                <c:pt idx="6">
                  <c:v>#N/A</c:v>
                </c:pt>
                <c:pt idx="7">
                  <c:v>19.46</c:v>
                </c:pt>
                <c:pt idx="8">
                  <c:v>#N/A</c:v>
                </c:pt>
                <c:pt idx="9">
                  <c:v>18.96</c:v>
                </c:pt>
              </c:numCache>
            </c:numRef>
          </c:val>
          <c:extLst xmlns:c16r2="http://schemas.microsoft.com/office/drawing/2015/06/chart">
            <c:ext xmlns:c16="http://schemas.microsoft.com/office/drawing/2014/chart" uri="{C3380CC4-5D6E-409C-BE32-E72D297353CC}">
              <c16:uniqueId val="{00000008-8E83-48EC-869E-2A3E1F187E4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6.33</c:v>
                </c:pt>
                <c:pt idx="2">
                  <c:v>#N/A</c:v>
                </c:pt>
                <c:pt idx="3">
                  <c:v>8.9499999999999993</c:v>
                </c:pt>
                <c:pt idx="4">
                  <c:v>#N/A</c:v>
                </c:pt>
                <c:pt idx="5">
                  <c:v>9.33</c:v>
                </c:pt>
                <c:pt idx="6">
                  <c:v>#N/A</c:v>
                </c:pt>
                <c:pt idx="7">
                  <c:v>7.88</c:v>
                </c:pt>
                <c:pt idx="8">
                  <c:v>#N/A</c:v>
                </c:pt>
                <c:pt idx="9">
                  <c:v>20.68</c:v>
                </c:pt>
              </c:numCache>
            </c:numRef>
          </c:val>
          <c:extLst xmlns:c16r2="http://schemas.microsoft.com/office/drawing/2015/06/chart">
            <c:ext xmlns:c16="http://schemas.microsoft.com/office/drawing/2014/chart" uri="{C3380CC4-5D6E-409C-BE32-E72D297353CC}">
              <c16:uniqueId val="{00000009-8E83-48EC-869E-2A3E1F187E49}"/>
            </c:ext>
          </c:extLst>
        </c:ser>
        <c:dLbls>
          <c:showLegendKey val="0"/>
          <c:showVal val="0"/>
          <c:showCatName val="0"/>
          <c:showSerName val="0"/>
          <c:showPercent val="0"/>
          <c:showBubbleSize val="0"/>
        </c:dLbls>
        <c:gapWidth val="150"/>
        <c:overlap val="100"/>
        <c:axId val="124771712"/>
        <c:axId val="124777600"/>
      </c:barChart>
      <c:catAx>
        <c:axId val="124771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777600"/>
        <c:crosses val="autoZero"/>
        <c:auto val="1"/>
        <c:lblAlgn val="ctr"/>
        <c:lblOffset val="100"/>
        <c:tickLblSkip val="1"/>
        <c:tickMarkSkip val="1"/>
        <c:noMultiLvlLbl val="0"/>
      </c:catAx>
      <c:valAx>
        <c:axId val="124777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771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323</c:v>
                </c:pt>
                <c:pt idx="5">
                  <c:v>337</c:v>
                </c:pt>
                <c:pt idx="8">
                  <c:v>347</c:v>
                </c:pt>
                <c:pt idx="11">
                  <c:v>346</c:v>
                </c:pt>
                <c:pt idx="14">
                  <c:v>332</c:v>
                </c:pt>
              </c:numCache>
            </c:numRef>
          </c:val>
          <c:extLst xmlns:c16r2="http://schemas.microsoft.com/office/drawing/2015/06/chart">
            <c:ext xmlns:c16="http://schemas.microsoft.com/office/drawing/2014/chart" uri="{C3380CC4-5D6E-409C-BE32-E72D297353CC}">
              <c16:uniqueId val="{00000000-ECE1-49D4-AD8A-C850A65F104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CE1-49D4-AD8A-C850A65F104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ECE1-49D4-AD8A-C850A65F104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65</c:v>
                </c:pt>
                <c:pt idx="3">
                  <c:v>64</c:v>
                </c:pt>
                <c:pt idx="6">
                  <c:v>62</c:v>
                </c:pt>
                <c:pt idx="9">
                  <c:v>56</c:v>
                </c:pt>
                <c:pt idx="12">
                  <c:v>56</c:v>
                </c:pt>
              </c:numCache>
            </c:numRef>
          </c:val>
          <c:extLst xmlns:c16r2="http://schemas.microsoft.com/office/drawing/2015/06/chart">
            <c:ext xmlns:c16="http://schemas.microsoft.com/office/drawing/2014/chart" uri="{C3380CC4-5D6E-409C-BE32-E72D297353CC}">
              <c16:uniqueId val="{00000003-ECE1-49D4-AD8A-C850A65F104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21</c:v>
                </c:pt>
                <c:pt idx="3">
                  <c:v>24</c:v>
                </c:pt>
                <c:pt idx="6">
                  <c:v>27</c:v>
                </c:pt>
                <c:pt idx="9">
                  <c:v>27</c:v>
                </c:pt>
                <c:pt idx="12">
                  <c:v>27</c:v>
                </c:pt>
              </c:numCache>
            </c:numRef>
          </c:val>
          <c:extLst xmlns:c16r2="http://schemas.microsoft.com/office/drawing/2015/06/chart">
            <c:ext xmlns:c16="http://schemas.microsoft.com/office/drawing/2014/chart" uri="{C3380CC4-5D6E-409C-BE32-E72D297353CC}">
              <c16:uniqueId val="{00000004-ECE1-49D4-AD8A-C850A65F104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CE1-49D4-AD8A-C850A65F104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CE1-49D4-AD8A-C850A65F104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442</c:v>
                </c:pt>
                <c:pt idx="3">
                  <c:v>443</c:v>
                </c:pt>
                <c:pt idx="6">
                  <c:v>443</c:v>
                </c:pt>
                <c:pt idx="9">
                  <c:v>436</c:v>
                </c:pt>
                <c:pt idx="12">
                  <c:v>432</c:v>
                </c:pt>
              </c:numCache>
            </c:numRef>
          </c:val>
          <c:extLst xmlns:c16r2="http://schemas.microsoft.com/office/drawing/2015/06/chart">
            <c:ext xmlns:c16="http://schemas.microsoft.com/office/drawing/2014/chart" uri="{C3380CC4-5D6E-409C-BE32-E72D297353CC}">
              <c16:uniqueId val="{00000007-ECE1-49D4-AD8A-C850A65F1046}"/>
            </c:ext>
          </c:extLst>
        </c:ser>
        <c:dLbls>
          <c:showLegendKey val="0"/>
          <c:showVal val="0"/>
          <c:showCatName val="0"/>
          <c:showSerName val="0"/>
          <c:showPercent val="0"/>
          <c:showBubbleSize val="0"/>
        </c:dLbls>
        <c:gapWidth val="100"/>
        <c:overlap val="100"/>
        <c:axId val="127720448"/>
        <c:axId val="127722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205</c:v>
                </c:pt>
                <c:pt idx="2">
                  <c:v>#N/A</c:v>
                </c:pt>
                <c:pt idx="3">
                  <c:v>#N/A</c:v>
                </c:pt>
                <c:pt idx="4">
                  <c:v>194</c:v>
                </c:pt>
                <c:pt idx="5">
                  <c:v>#N/A</c:v>
                </c:pt>
                <c:pt idx="6">
                  <c:v>#N/A</c:v>
                </c:pt>
                <c:pt idx="7">
                  <c:v>185</c:v>
                </c:pt>
                <c:pt idx="8">
                  <c:v>#N/A</c:v>
                </c:pt>
                <c:pt idx="9">
                  <c:v>#N/A</c:v>
                </c:pt>
                <c:pt idx="10">
                  <c:v>173</c:v>
                </c:pt>
                <c:pt idx="11">
                  <c:v>#N/A</c:v>
                </c:pt>
                <c:pt idx="12">
                  <c:v>#N/A</c:v>
                </c:pt>
                <c:pt idx="13">
                  <c:v>183</c:v>
                </c:pt>
                <c:pt idx="14">
                  <c:v>#N/A</c:v>
                </c:pt>
              </c:numCache>
            </c:numRef>
          </c:val>
          <c:smooth val="0"/>
          <c:extLst xmlns:c16r2="http://schemas.microsoft.com/office/drawing/2015/06/chart">
            <c:ext xmlns:c16="http://schemas.microsoft.com/office/drawing/2014/chart" uri="{C3380CC4-5D6E-409C-BE32-E72D297353CC}">
              <c16:uniqueId val="{00000008-ECE1-49D4-AD8A-C850A65F1046}"/>
            </c:ext>
          </c:extLst>
        </c:ser>
        <c:dLbls>
          <c:showLegendKey val="0"/>
          <c:showVal val="0"/>
          <c:showCatName val="0"/>
          <c:showSerName val="0"/>
          <c:showPercent val="0"/>
          <c:showBubbleSize val="0"/>
        </c:dLbls>
        <c:marker val="1"/>
        <c:smooth val="0"/>
        <c:axId val="127720448"/>
        <c:axId val="127722624"/>
      </c:lineChart>
      <c:catAx>
        <c:axId val="12772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722624"/>
        <c:crosses val="autoZero"/>
        <c:auto val="1"/>
        <c:lblAlgn val="ctr"/>
        <c:lblOffset val="100"/>
        <c:tickLblSkip val="1"/>
        <c:tickMarkSkip val="1"/>
        <c:noMultiLvlLbl val="0"/>
      </c:catAx>
      <c:valAx>
        <c:axId val="127722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720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3611</c:v>
                </c:pt>
                <c:pt idx="5">
                  <c:v>3680</c:v>
                </c:pt>
                <c:pt idx="8">
                  <c:v>3541</c:v>
                </c:pt>
                <c:pt idx="11">
                  <c:v>3360</c:v>
                </c:pt>
                <c:pt idx="14">
                  <c:v>3418</c:v>
                </c:pt>
              </c:numCache>
            </c:numRef>
          </c:val>
          <c:extLst xmlns:c16r2="http://schemas.microsoft.com/office/drawing/2015/06/chart">
            <c:ext xmlns:c16="http://schemas.microsoft.com/office/drawing/2014/chart" uri="{C3380CC4-5D6E-409C-BE32-E72D297353CC}">
              <c16:uniqueId val="{00000000-AA7C-4FD3-AB2B-D791E0BB507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96</c:v>
                </c:pt>
                <c:pt idx="5">
                  <c:v>66</c:v>
                </c:pt>
                <c:pt idx="8">
                  <c:v>59</c:v>
                </c:pt>
                <c:pt idx="11">
                  <c:v>66</c:v>
                </c:pt>
                <c:pt idx="14">
                  <c:v>69</c:v>
                </c:pt>
              </c:numCache>
            </c:numRef>
          </c:val>
          <c:extLst xmlns:c16r2="http://schemas.microsoft.com/office/drawing/2015/06/chart">
            <c:ext xmlns:c16="http://schemas.microsoft.com/office/drawing/2014/chart" uri="{C3380CC4-5D6E-409C-BE32-E72D297353CC}">
              <c16:uniqueId val="{00000001-AA7C-4FD3-AB2B-D791E0BB507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4026</c:v>
                </c:pt>
                <c:pt idx="5">
                  <c:v>4278</c:v>
                </c:pt>
                <c:pt idx="8">
                  <c:v>4774</c:v>
                </c:pt>
                <c:pt idx="11">
                  <c:v>5182</c:v>
                </c:pt>
                <c:pt idx="14">
                  <c:v>4688</c:v>
                </c:pt>
              </c:numCache>
            </c:numRef>
          </c:val>
          <c:extLst xmlns:c16r2="http://schemas.microsoft.com/office/drawing/2015/06/chart">
            <c:ext xmlns:c16="http://schemas.microsoft.com/office/drawing/2014/chart" uri="{C3380CC4-5D6E-409C-BE32-E72D297353CC}">
              <c16:uniqueId val="{00000002-AA7C-4FD3-AB2B-D791E0BB507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A7C-4FD3-AB2B-D791E0BB507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A7C-4FD3-AB2B-D791E0BB507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A7C-4FD3-AB2B-D791E0BB507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611</c:v>
                </c:pt>
                <c:pt idx="3">
                  <c:v>469</c:v>
                </c:pt>
                <c:pt idx="6">
                  <c:v>408</c:v>
                </c:pt>
                <c:pt idx="9">
                  <c:v>349</c:v>
                </c:pt>
                <c:pt idx="12">
                  <c:v>256</c:v>
                </c:pt>
              </c:numCache>
            </c:numRef>
          </c:val>
          <c:extLst xmlns:c16r2="http://schemas.microsoft.com/office/drawing/2015/06/chart">
            <c:ext xmlns:c16="http://schemas.microsoft.com/office/drawing/2014/chart" uri="{C3380CC4-5D6E-409C-BE32-E72D297353CC}">
              <c16:uniqueId val="{00000006-AA7C-4FD3-AB2B-D791E0BB507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271</c:v>
                </c:pt>
                <c:pt idx="3">
                  <c:v>227</c:v>
                </c:pt>
                <c:pt idx="6">
                  <c:v>292</c:v>
                </c:pt>
                <c:pt idx="9">
                  <c:v>249</c:v>
                </c:pt>
                <c:pt idx="12">
                  <c:v>201</c:v>
                </c:pt>
              </c:numCache>
            </c:numRef>
          </c:val>
          <c:extLst xmlns:c16r2="http://schemas.microsoft.com/office/drawing/2015/06/chart">
            <c:ext xmlns:c16="http://schemas.microsoft.com/office/drawing/2014/chart" uri="{C3380CC4-5D6E-409C-BE32-E72D297353CC}">
              <c16:uniqueId val="{00000007-AA7C-4FD3-AB2B-D791E0BB507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505</c:v>
                </c:pt>
                <c:pt idx="3">
                  <c:v>619</c:v>
                </c:pt>
                <c:pt idx="6">
                  <c:v>692</c:v>
                </c:pt>
                <c:pt idx="9">
                  <c:v>741</c:v>
                </c:pt>
                <c:pt idx="12">
                  <c:v>770</c:v>
                </c:pt>
              </c:numCache>
            </c:numRef>
          </c:val>
          <c:extLst xmlns:c16r2="http://schemas.microsoft.com/office/drawing/2015/06/chart">
            <c:ext xmlns:c16="http://schemas.microsoft.com/office/drawing/2014/chart" uri="{C3380CC4-5D6E-409C-BE32-E72D297353CC}">
              <c16:uniqueId val="{00000008-AA7C-4FD3-AB2B-D791E0BB507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A7C-4FD3-AB2B-D791E0BB507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4441</c:v>
                </c:pt>
                <c:pt idx="3">
                  <c:v>4251</c:v>
                </c:pt>
                <c:pt idx="6">
                  <c:v>4016</c:v>
                </c:pt>
                <c:pt idx="9">
                  <c:v>3786</c:v>
                </c:pt>
                <c:pt idx="12">
                  <c:v>3661</c:v>
                </c:pt>
              </c:numCache>
            </c:numRef>
          </c:val>
          <c:extLst xmlns:c16r2="http://schemas.microsoft.com/office/drawing/2015/06/chart">
            <c:ext xmlns:c16="http://schemas.microsoft.com/office/drawing/2014/chart" uri="{C3380CC4-5D6E-409C-BE32-E72D297353CC}">
              <c16:uniqueId val="{0000000A-AA7C-4FD3-AB2B-D791E0BB5077}"/>
            </c:ext>
          </c:extLst>
        </c:ser>
        <c:dLbls>
          <c:showLegendKey val="0"/>
          <c:showVal val="0"/>
          <c:showCatName val="0"/>
          <c:showSerName val="0"/>
          <c:showPercent val="0"/>
          <c:showBubbleSize val="0"/>
        </c:dLbls>
        <c:gapWidth val="100"/>
        <c:overlap val="100"/>
        <c:axId val="127623552"/>
        <c:axId val="127625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A7C-4FD3-AB2B-D791E0BB5077}"/>
            </c:ext>
          </c:extLst>
        </c:ser>
        <c:dLbls>
          <c:showLegendKey val="0"/>
          <c:showVal val="0"/>
          <c:showCatName val="0"/>
          <c:showSerName val="0"/>
          <c:showPercent val="0"/>
          <c:showBubbleSize val="0"/>
        </c:dLbls>
        <c:marker val="1"/>
        <c:smooth val="0"/>
        <c:axId val="127623552"/>
        <c:axId val="127625472"/>
      </c:lineChart>
      <c:catAx>
        <c:axId val="127623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625472"/>
        <c:crosses val="autoZero"/>
        <c:auto val="1"/>
        <c:lblAlgn val="ctr"/>
        <c:lblOffset val="100"/>
        <c:tickLblSkip val="1"/>
        <c:tickMarkSkip val="1"/>
        <c:noMultiLvlLbl val="0"/>
      </c:catAx>
      <c:valAx>
        <c:axId val="127625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623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1945</c:v>
                </c:pt>
                <c:pt idx="1">
                  <c:v>1916</c:v>
                </c:pt>
                <c:pt idx="2">
                  <c:v>1916</c:v>
                </c:pt>
              </c:numCache>
            </c:numRef>
          </c:val>
          <c:extLst xmlns:c16r2="http://schemas.microsoft.com/office/drawing/2015/06/chart">
            <c:ext xmlns:c16="http://schemas.microsoft.com/office/drawing/2014/chart" uri="{C3380CC4-5D6E-409C-BE32-E72D297353CC}">
              <c16:uniqueId val="{00000000-08D0-46AC-9DF8-76F00500B9D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480</c:v>
                </c:pt>
                <c:pt idx="1">
                  <c:v>482</c:v>
                </c:pt>
                <c:pt idx="2">
                  <c:v>482</c:v>
                </c:pt>
              </c:numCache>
            </c:numRef>
          </c:val>
          <c:extLst xmlns:c16r2="http://schemas.microsoft.com/office/drawing/2015/06/chart">
            <c:ext xmlns:c16="http://schemas.microsoft.com/office/drawing/2014/chart" uri="{C3380CC4-5D6E-409C-BE32-E72D297353CC}">
              <c16:uniqueId val="{00000001-08D0-46AC-9DF8-76F00500B9D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2378</c:v>
                </c:pt>
                <c:pt idx="1">
                  <c:v>2870</c:v>
                </c:pt>
                <c:pt idx="2">
                  <c:v>2336</c:v>
                </c:pt>
              </c:numCache>
            </c:numRef>
          </c:val>
          <c:extLst xmlns:c16r2="http://schemas.microsoft.com/office/drawing/2015/06/chart">
            <c:ext xmlns:c16="http://schemas.microsoft.com/office/drawing/2014/chart" uri="{C3380CC4-5D6E-409C-BE32-E72D297353CC}">
              <c16:uniqueId val="{00000002-08D0-46AC-9DF8-76F00500B9D0}"/>
            </c:ext>
          </c:extLst>
        </c:ser>
        <c:dLbls>
          <c:showLegendKey val="0"/>
          <c:showVal val="0"/>
          <c:showCatName val="0"/>
          <c:showSerName val="0"/>
          <c:showPercent val="0"/>
          <c:showBubbleSize val="0"/>
        </c:dLbls>
        <c:gapWidth val="120"/>
        <c:overlap val="100"/>
        <c:axId val="127583744"/>
        <c:axId val="127585280"/>
      </c:barChart>
      <c:catAx>
        <c:axId val="127583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7585280"/>
        <c:crosses val="autoZero"/>
        <c:auto val="1"/>
        <c:lblAlgn val="ctr"/>
        <c:lblOffset val="100"/>
        <c:tickLblSkip val="1"/>
        <c:tickMarkSkip val="1"/>
        <c:noMultiLvlLbl val="0"/>
      </c:catAx>
      <c:valAx>
        <c:axId val="1275852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7583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沖縄県恩納村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・臨時経済対策事業、観光菓子工場建設事業など合計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件に係る既発債の償還が終了したために元利償還金は減少している。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整備中の下水道事業特別会計の元利償還金に対する繰入金は今後は増加する見込みとなっている。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交付税措置のある既発債の償還終了に伴い、算入公債費等が減少している。</a:t>
          </a:r>
          <a:endParaRPr lang="ja-JP" altLang="ja-JP" sz="18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沖縄県恩納村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勢高排水路用地購入事業や恩納小学校プール改築事業の新規発行債はあるものの、既発債の償還終了が進んでいるので地方債現在高は減少している。下水道事業特別会計に係る公営企業等繰入見込額は下水道整備が完了するまで増加する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恩納村統合中学校（仮称）整備事業のために基金の取り崩しを行い充当可能基金は減少しているが、交付税措置のある新規発行債により基準財政需要額算入見込額の増や、組合等負担等見込額及び退職手当負担見込額の減により将来負担比率の分子はマイナスを維持している。中学校整備事業が完了するまでは地方債現在高は増加見込みであるが、既発債の償還終了が進むこと、引き続き基金の積み立てを実施し、適正な財政運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沖縄県恩納村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固定資産税および村民税等の歳入増により財政調整基金へ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千万円、公共施設整備基金へ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千万円の積立てを行ったが、統合中学校整備事業等において、公共施設整備基金から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千万円を取り崩したこと等により、基金全体として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・前年度剰余金等については、財政調整基金および公共施設整備基金へ優先的に積立てていくことを予定している。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・統合中学校整備事業が平成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年度まで継続することや、庁舎等の公共施設の更新時期が近付いているため、今後も基金全体の残高は減少傾向にある。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・公共施設整備基金：恩納村公共施設の整備に要する資金を積み立てるための基金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・恩納村ふるさとづくり応援基金：恩納村の発展を願い応援しようとする寄附者からの寄附を積立てるための基金。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寄附金の使途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①自然景観の維持、再生及び地域振興に関する事業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②子育て支援及び健康づくりに関する事業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③青少年の育成に関する事業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・公共施設整備基金：統合中学校整備事業等の財源として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千万円を充当した。本事業は平成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年度まで継続するため、Ｈ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千万円を積立てた。年度末基金残高は対前年度より△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・恩納村ふるさとづくり応援基金：平成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年度より本格的にふるさと納税の専用ウェブサイトでＰＲしたことで、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千万円の寄付金が集まり、うち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百万円を基金に積み立てた。Ｈ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・公共施設整備基金：統合中学校整備事業がＨ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年度まで継続することや、庁舎等の更新時期が近付いていることから、今後も計画的に積立を行っていく。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・財政調整基金：過去の実績等から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億円程度の積み立てを維持する。また「恩納村中長期財政計画」により基金総額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億円以上の維持を目指す。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・前年度残高を目安に積立を行っているため増減はなし。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財政調整基金については、過去の実績等より、</a:t>
          </a:r>
          <a:r>
            <a:rPr kumimoji="1" lang="en-US" altLang="ja-JP" sz="1300">
              <a:solidFill>
                <a:schemeClr val="dk1"/>
              </a:solidFill>
              <a:effectLst/>
              <a:latin typeface="+mn-lt"/>
              <a:ea typeface="+mn-ea"/>
              <a:cs typeface="+mn-cs"/>
            </a:rPr>
            <a:t>20</a:t>
          </a:r>
          <a:r>
            <a:rPr kumimoji="1" lang="ja-JP" altLang="ja-JP" sz="1300">
              <a:solidFill>
                <a:schemeClr val="dk1"/>
              </a:solidFill>
              <a:effectLst/>
              <a:latin typeface="+mn-lt"/>
              <a:ea typeface="+mn-ea"/>
              <a:cs typeface="+mn-cs"/>
            </a:rPr>
            <a:t>億円程度を維持するよう積立を行っている。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積立・取崩がないため増減はなし。（利息による微増）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現在、基金運用の計画はないが、今後、高利率の地方債の繰上償還等を検討する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沖縄県恩納村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10,937
10,240
50.83
10,580,968
9,737,046
674,684
3,262,005
3,660,857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近年、新築住宅の増に伴い、固定資産税等の税収が増となり、全国平均を上回る</a:t>
          </a:r>
          <a:r>
            <a:rPr kumimoji="1" lang="en-US" altLang="ja-JP" sz="1300">
              <a:latin typeface="ＭＳ Ｐゴシック" panose="020B0600070205080204" pitchFamily="50" charset="-128"/>
              <a:ea typeface="ＭＳ Ｐゴシック" panose="020B0600070205080204" pitchFamily="50" charset="-128"/>
            </a:rPr>
            <a:t>0.53</a:t>
          </a:r>
          <a:r>
            <a:rPr kumimoji="1" lang="ja-JP" altLang="en-US" sz="1300">
              <a:latin typeface="ＭＳ Ｐゴシック" panose="020B0600070205080204" pitchFamily="50" charset="-128"/>
              <a:ea typeface="ＭＳ Ｐゴシック" panose="020B0600070205080204" pitchFamily="50" charset="-128"/>
            </a:rPr>
            <a:t>となった。また地方税の徴収率は以前より県内でも上位で推移しており、引き続き収納率向上の取組を行っていく。また本村の特性を活かし、観光関連の特定収入の創設等、新たな財源の確保に努める。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44</xdr:row>
      <xdr:rowOff>84667</xdr:rowOff>
    </xdr:to>
    <xdr:cxnSp macro="">
      <xdr:nvCxnSpPr>
        <xdr:cNvPr id="65" name="直線コネクタ 64"/>
        <xdr:cNvCxnSpPr/>
      </xdr:nvCxnSpPr>
      <xdr:spPr>
        <a:xfrm flipV="1">
          <a:off x="4953000" y="6238119"/>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8" name="財政力最大値テキスト"/>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9" name="直線コネクタ 68"/>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36891</xdr:rowOff>
    </xdr:from>
    <xdr:to>
      <xdr:col>23</xdr:col>
      <xdr:colOff>133350</xdr:colOff>
      <xdr:row>42</xdr:row>
      <xdr:rowOff>59872</xdr:rowOff>
    </xdr:to>
    <xdr:cxnSp macro="">
      <xdr:nvCxnSpPr>
        <xdr:cNvPr id="70" name="直線コネクタ 69"/>
        <xdr:cNvCxnSpPr/>
      </xdr:nvCxnSpPr>
      <xdr:spPr>
        <a:xfrm flipV="1">
          <a:off x="4114800" y="7237791"/>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4129</xdr:rowOff>
    </xdr:from>
    <xdr:ext cx="762000" cy="259045"/>
    <xdr:sp macro="" textlink="">
      <xdr:nvSpPr>
        <xdr:cNvPr id="71" name="財政力平均値テキスト"/>
        <xdr:cNvSpPr txBox="1"/>
      </xdr:nvSpPr>
      <xdr:spPr>
        <a:xfrm>
          <a:off x="5041900" y="7205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72" name="フローチャート: 判断 71"/>
        <xdr:cNvSpPr/>
      </xdr:nvSpPr>
      <xdr:spPr>
        <a:xfrm>
          <a:off x="49022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82852</xdr:rowOff>
    </xdr:to>
    <xdr:cxnSp macro="">
      <xdr:nvCxnSpPr>
        <xdr:cNvPr id="73" name="直線コネクタ 72"/>
        <xdr:cNvCxnSpPr/>
      </xdr:nvCxnSpPr>
      <xdr:spPr>
        <a:xfrm flipV="1">
          <a:off x="3225800" y="72607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5" name="テキスト ボックス 74"/>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82852</xdr:rowOff>
    </xdr:from>
    <xdr:to>
      <xdr:col>15</xdr:col>
      <xdr:colOff>82550</xdr:colOff>
      <xdr:row>42</xdr:row>
      <xdr:rowOff>105833</xdr:rowOff>
    </xdr:to>
    <xdr:cxnSp macro="">
      <xdr:nvCxnSpPr>
        <xdr:cNvPr id="76" name="直線コネクタ 75"/>
        <xdr:cNvCxnSpPr/>
      </xdr:nvCxnSpPr>
      <xdr:spPr>
        <a:xfrm flipV="1">
          <a:off x="2336800" y="72837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152901</xdr:rowOff>
    </xdr:from>
    <xdr:ext cx="762000" cy="259045"/>
    <xdr:sp macro="" textlink="">
      <xdr:nvSpPr>
        <xdr:cNvPr id="78" name="テキスト ボックス 77"/>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117324</xdr:rowOff>
    </xdr:to>
    <xdr:cxnSp macro="">
      <xdr:nvCxnSpPr>
        <xdr:cNvPr id="79" name="直線コネクタ 78"/>
        <xdr:cNvCxnSpPr/>
      </xdr:nvCxnSpPr>
      <xdr:spPr>
        <a:xfrm flipV="1">
          <a:off x="1447800" y="73067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81" name="テキスト ボックス 80"/>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83" name="テキスト ボックス 82"/>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157541</xdr:rowOff>
    </xdr:from>
    <xdr:to>
      <xdr:col>23</xdr:col>
      <xdr:colOff>184150</xdr:colOff>
      <xdr:row>42</xdr:row>
      <xdr:rowOff>87691</xdr:rowOff>
    </xdr:to>
    <xdr:sp macro="" textlink="">
      <xdr:nvSpPr>
        <xdr:cNvPr id="89" name="楕円 88"/>
        <xdr:cNvSpPr/>
      </xdr:nvSpPr>
      <xdr:spPr>
        <a:xfrm>
          <a:off x="49022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2618</xdr:rowOff>
    </xdr:from>
    <xdr:ext cx="762000" cy="259045"/>
    <xdr:sp macro="" textlink="">
      <xdr:nvSpPr>
        <xdr:cNvPr id="90" name="財政力該当値テキスト"/>
        <xdr:cNvSpPr txBox="1"/>
      </xdr:nvSpPr>
      <xdr:spPr>
        <a:xfrm>
          <a:off x="5041900" y="703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1" name="楕円 90"/>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120849</xdr:rowOff>
    </xdr:from>
    <xdr:ext cx="736600" cy="259045"/>
    <xdr:sp macro="" textlink="">
      <xdr:nvSpPr>
        <xdr:cNvPr id="92" name="テキスト ボックス 91"/>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32052</xdr:rowOff>
    </xdr:from>
    <xdr:to>
      <xdr:col>15</xdr:col>
      <xdr:colOff>133350</xdr:colOff>
      <xdr:row>42</xdr:row>
      <xdr:rowOff>133652</xdr:rowOff>
    </xdr:to>
    <xdr:sp macro="" textlink="">
      <xdr:nvSpPr>
        <xdr:cNvPr id="93" name="楕円 92"/>
        <xdr:cNvSpPr/>
      </xdr:nvSpPr>
      <xdr:spPr>
        <a:xfrm>
          <a:off x="3175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143829</xdr:rowOff>
    </xdr:from>
    <xdr:ext cx="762000" cy="259045"/>
    <xdr:sp macro="" textlink="">
      <xdr:nvSpPr>
        <xdr:cNvPr id="94" name="テキスト ボックス 93"/>
        <xdr:cNvSpPr txBox="1"/>
      </xdr:nvSpPr>
      <xdr:spPr>
        <a:xfrm>
          <a:off x="2844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5" name="楕円 94"/>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96" name="テキスト ボックス 95"/>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97" name="楕円 96"/>
        <xdr:cNvSpPr/>
      </xdr:nvSpPr>
      <xdr:spPr>
        <a:xfrm>
          <a:off x="1397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6851</xdr:rowOff>
    </xdr:from>
    <xdr:ext cx="762000" cy="259045"/>
    <xdr:sp macro="" textlink="">
      <xdr:nvSpPr>
        <xdr:cNvPr id="98" name="テキスト ボックス 97"/>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年度も前年度と同率の</a:t>
          </a:r>
          <a:r>
            <a:rPr kumimoji="1" lang="en-US" altLang="ja-JP" sz="1300">
              <a:latin typeface="ＭＳ Ｐゴシック" panose="020B0600070205080204" pitchFamily="50" charset="-128"/>
              <a:ea typeface="ＭＳ Ｐゴシック" panose="020B0600070205080204" pitchFamily="50" charset="-128"/>
            </a:rPr>
            <a:t>80.4</a:t>
          </a:r>
          <a:r>
            <a:rPr kumimoji="1" lang="ja-JP" altLang="en-US" sz="1300">
              <a:latin typeface="ＭＳ Ｐゴシック" panose="020B0600070205080204" pitchFamily="50" charset="-128"/>
              <a:ea typeface="ＭＳ Ｐゴシック" panose="020B0600070205080204" pitchFamily="50" charset="-128"/>
            </a:rPr>
            <a:t>％となった。その他に対する負担金等が増加したものの、地方税等の経常一般財源が増加したこと等によるものであり、類似団体平均を下回っているが、高利率の地方債の借換えの検討や補助団体については実績状況により精査を行い適正な補助金の価格設定を行い、経常経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6" name="直線コネクタ 125"/>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114554</xdr:rowOff>
    </xdr:from>
    <xdr:to>
      <xdr:col>23</xdr:col>
      <xdr:colOff>133350</xdr:colOff>
      <xdr:row>61</xdr:row>
      <xdr:rowOff>114554</xdr:rowOff>
    </xdr:to>
    <xdr:cxnSp macro="">
      <xdr:nvCxnSpPr>
        <xdr:cNvPr id="131" name="直線コネクタ 130"/>
        <xdr:cNvCxnSpPr/>
      </xdr:nvCxnSpPr>
      <xdr:spPr>
        <a:xfrm>
          <a:off x="4114800" y="105730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79011</xdr:rowOff>
    </xdr:from>
    <xdr:ext cx="762000" cy="259045"/>
    <xdr:sp macro="" textlink="">
      <xdr:nvSpPr>
        <xdr:cNvPr id="132"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3" name="フローチャート: 判断 132"/>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114554</xdr:rowOff>
    </xdr:from>
    <xdr:to>
      <xdr:col>19</xdr:col>
      <xdr:colOff>133350</xdr:colOff>
      <xdr:row>62</xdr:row>
      <xdr:rowOff>20320</xdr:rowOff>
    </xdr:to>
    <xdr:cxnSp macro="">
      <xdr:nvCxnSpPr>
        <xdr:cNvPr id="134" name="直線コネクタ 133"/>
        <xdr:cNvCxnSpPr/>
      </xdr:nvCxnSpPr>
      <xdr:spPr>
        <a:xfrm flipV="1">
          <a:off x="3225800" y="1057300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5" name="フローチャート: 判断 134"/>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6" name="テキスト ボックス 135"/>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20320</xdr:rowOff>
    </xdr:from>
    <xdr:to>
      <xdr:col>15</xdr:col>
      <xdr:colOff>82550</xdr:colOff>
      <xdr:row>62</xdr:row>
      <xdr:rowOff>54102</xdr:rowOff>
    </xdr:to>
    <xdr:cxnSp macro="">
      <xdr:nvCxnSpPr>
        <xdr:cNvPr id="137" name="直線コネクタ 136"/>
        <xdr:cNvCxnSpPr/>
      </xdr:nvCxnSpPr>
      <xdr:spPr>
        <a:xfrm flipV="1">
          <a:off x="2336800" y="1065022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762</xdr:rowOff>
    </xdr:from>
    <xdr:to>
      <xdr:col>15</xdr:col>
      <xdr:colOff>133350</xdr:colOff>
      <xdr:row>63</xdr:row>
      <xdr:rowOff>102362</xdr:rowOff>
    </xdr:to>
    <xdr:sp macro="" textlink="">
      <xdr:nvSpPr>
        <xdr:cNvPr id="138" name="フローチャート: 判断 137"/>
        <xdr:cNvSpPr/>
      </xdr:nvSpPr>
      <xdr:spPr>
        <a:xfrm>
          <a:off x="3175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87139</xdr:rowOff>
    </xdr:from>
    <xdr:ext cx="762000" cy="259045"/>
    <xdr:sp macro="" textlink="">
      <xdr:nvSpPr>
        <xdr:cNvPr id="139" name="テキスト ボックス 138"/>
        <xdr:cNvSpPr txBox="1"/>
      </xdr:nvSpPr>
      <xdr:spPr>
        <a:xfrm>
          <a:off x="2844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34798</xdr:rowOff>
    </xdr:from>
    <xdr:to>
      <xdr:col>11</xdr:col>
      <xdr:colOff>31750</xdr:colOff>
      <xdr:row>62</xdr:row>
      <xdr:rowOff>54102</xdr:rowOff>
    </xdr:to>
    <xdr:cxnSp macro="">
      <xdr:nvCxnSpPr>
        <xdr:cNvPr id="140" name="直線コネクタ 139"/>
        <xdr:cNvCxnSpPr/>
      </xdr:nvCxnSpPr>
      <xdr:spPr>
        <a:xfrm>
          <a:off x="1447800" y="1066469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2" name="テキスト ボックス 141"/>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63754</xdr:rowOff>
    </xdr:from>
    <xdr:to>
      <xdr:col>23</xdr:col>
      <xdr:colOff>184150</xdr:colOff>
      <xdr:row>61</xdr:row>
      <xdr:rowOff>165354</xdr:rowOff>
    </xdr:to>
    <xdr:sp macro="" textlink="">
      <xdr:nvSpPr>
        <xdr:cNvPr id="150" name="楕円 149"/>
        <xdr:cNvSpPr/>
      </xdr:nvSpPr>
      <xdr:spPr>
        <a:xfrm>
          <a:off x="49022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80281</xdr:rowOff>
    </xdr:from>
    <xdr:ext cx="762000" cy="259045"/>
    <xdr:sp macro="" textlink="">
      <xdr:nvSpPr>
        <xdr:cNvPr id="151" name="財政構造の弾力性該当値テキスト"/>
        <xdr:cNvSpPr txBox="1"/>
      </xdr:nvSpPr>
      <xdr:spPr>
        <a:xfrm>
          <a:off x="5041900" y="103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63754</xdr:rowOff>
    </xdr:from>
    <xdr:to>
      <xdr:col>19</xdr:col>
      <xdr:colOff>184150</xdr:colOff>
      <xdr:row>61</xdr:row>
      <xdr:rowOff>165354</xdr:rowOff>
    </xdr:to>
    <xdr:sp macro="" textlink="">
      <xdr:nvSpPr>
        <xdr:cNvPr id="152" name="楕円 151"/>
        <xdr:cNvSpPr/>
      </xdr:nvSpPr>
      <xdr:spPr>
        <a:xfrm>
          <a:off x="4064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4081</xdr:rowOff>
    </xdr:from>
    <xdr:ext cx="736600" cy="259045"/>
    <xdr:sp macro="" textlink="">
      <xdr:nvSpPr>
        <xdr:cNvPr id="153" name="テキスト ボックス 152"/>
        <xdr:cNvSpPr txBox="1"/>
      </xdr:nvSpPr>
      <xdr:spPr>
        <a:xfrm>
          <a:off x="3733800" y="1029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140970</xdr:rowOff>
    </xdr:from>
    <xdr:to>
      <xdr:col>15</xdr:col>
      <xdr:colOff>133350</xdr:colOff>
      <xdr:row>62</xdr:row>
      <xdr:rowOff>71120</xdr:rowOff>
    </xdr:to>
    <xdr:sp macro="" textlink="">
      <xdr:nvSpPr>
        <xdr:cNvPr id="154" name="楕円 153"/>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81297</xdr:rowOff>
    </xdr:from>
    <xdr:ext cx="762000" cy="259045"/>
    <xdr:sp macro="" textlink="">
      <xdr:nvSpPr>
        <xdr:cNvPr id="155" name="テキスト ボックス 154"/>
        <xdr:cNvSpPr txBox="1"/>
      </xdr:nvSpPr>
      <xdr:spPr>
        <a:xfrm>
          <a:off x="2844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3302</xdr:rowOff>
    </xdr:from>
    <xdr:to>
      <xdr:col>11</xdr:col>
      <xdr:colOff>82550</xdr:colOff>
      <xdr:row>62</xdr:row>
      <xdr:rowOff>104902</xdr:rowOff>
    </xdr:to>
    <xdr:sp macro="" textlink="">
      <xdr:nvSpPr>
        <xdr:cNvPr id="156" name="楕円 155"/>
        <xdr:cNvSpPr/>
      </xdr:nvSpPr>
      <xdr:spPr>
        <a:xfrm>
          <a:off x="2286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115079</xdr:rowOff>
    </xdr:from>
    <xdr:ext cx="762000" cy="259045"/>
    <xdr:sp macro="" textlink="">
      <xdr:nvSpPr>
        <xdr:cNvPr id="157" name="テキスト ボックス 156"/>
        <xdr:cNvSpPr txBox="1"/>
      </xdr:nvSpPr>
      <xdr:spPr>
        <a:xfrm>
          <a:off x="1955800" y="1040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58" name="楕円 157"/>
        <xdr:cNvSpPr/>
      </xdr:nvSpPr>
      <xdr:spPr>
        <a:xfrm>
          <a:off x="1397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59" name="テキスト ボックス 158"/>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[234,144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一括交付金事業の増や平成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年度より本格的に開始した、ふるさと納税サービス業務委託等により、物件費が前年度より</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百万増加したため、類似団体の平均を上回っている。今後、老朽化を迎える公共施設について、他の施設と統合するなど整理縮小を検討する。また引き続き職員の事務経費についての節約、合理化により経常経費の抑制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40590</xdr:rowOff>
    </xdr:from>
    <xdr:to>
      <xdr:col>23</xdr:col>
      <xdr:colOff>133350</xdr:colOff>
      <xdr:row>88</xdr:row>
      <xdr:rowOff>60779</xdr:rowOff>
    </xdr:to>
    <xdr:cxnSp macro="">
      <xdr:nvCxnSpPr>
        <xdr:cNvPr id="189" name="直線コネクタ 188"/>
        <xdr:cNvCxnSpPr/>
      </xdr:nvCxnSpPr>
      <xdr:spPr>
        <a:xfrm flipV="1">
          <a:off x="4953000" y="13756590"/>
          <a:ext cx="0" cy="1391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32856</xdr:rowOff>
    </xdr:from>
    <xdr:ext cx="762000" cy="259045"/>
    <xdr:sp macro="" textlink="">
      <xdr:nvSpPr>
        <xdr:cNvPr id="190" name="人件費・物件費等の状況最小値テキスト"/>
        <xdr:cNvSpPr txBox="1"/>
      </xdr:nvSpPr>
      <xdr:spPr>
        <a:xfrm>
          <a:off x="5041900" y="1512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60779</xdr:rowOff>
    </xdr:from>
    <xdr:to>
      <xdr:col>24</xdr:col>
      <xdr:colOff>12700</xdr:colOff>
      <xdr:row>88</xdr:row>
      <xdr:rowOff>60779</xdr:rowOff>
    </xdr:to>
    <xdr:cxnSp macro="">
      <xdr:nvCxnSpPr>
        <xdr:cNvPr id="191" name="直線コネクタ 190"/>
        <xdr:cNvCxnSpPr/>
      </xdr:nvCxnSpPr>
      <xdr:spPr>
        <a:xfrm>
          <a:off x="4864100" y="1514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126967</xdr:rowOff>
    </xdr:from>
    <xdr:ext cx="762000" cy="259045"/>
    <xdr:sp macro="" textlink="">
      <xdr:nvSpPr>
        <xdr:cNvPr id="192" name="人件費・物件費等の状況最大値テキスト"/>
        <xdr:cNvSpPr txBox="1"/>
      </xdr:nvSpPr>
      <xdr:spPr>
        <a:xfrm>
          <a:off x="5041900" y="1350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40590</xdr:rowOff>
    </xdr:from>
    <xdr:to>
      <xdr:col>24</xdr:col>
      <xdr:colOff>12700</xdr:colOff>
      <xdr:row>80</xdr:row>
      <xdr:rowOff>40590</xdr:rowOff>
    </xdr:to>
    <xdr:cxnSp macro="">
      <xdr:nvCxnSpPr>
        <xdr:cNvPr id="193" name="直線コネクタ 192"/>
        <xdr:cNvCxnSpPr/>
      </xdr:nvCxnSpPr>
      <xdr:spPr>
        <a:xfrm>
          <a:off x="4864100" y="1375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49092</xdr:rowOff>
    </xdr:from>
    <xdr:to>
      <xdr:col>23</xdr:col>
      <xdr:colOff>133350</xdr:colOff>
      <xdr:row>83</xdr:row>
      <xdr:rowOff>109799</xdr:rowOff>
    </xdr:to>
    <xdr:cxnSp macro="">
      <xdr:nvCxnSpPr>
        <xdr:cNvPr id="194" name="直線コネクタ 193"/>
        <xdr:cNvCxnSpPr/>
      </xdr:nvCxnSpPr>
      <xdr:spPr>
        <a:xfrm>
          <a:off x="4114800" y="14279442"/>
          <a:ext cx="838200" cy="6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167160</xdr:rowOff>
    </xdr:from>
    <xdr:ext cx="762000" cy="259045"/>
    <xdr:sp macro="" textlink="">
      <xdr:nvSpPr>
        <xdr:cNvPr id="195" name="人件費・物件費等の状況平均値テキスト"/>
        <xdr:cNvSpPr txBox="1"/>
      </xdr:nvSpPr>
      <xdr:spPr>
        <a:xfrm>
          <a:off x="5041900" y="13883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150633</xdr:rowOff>
    </xdr:from>
    <xdr:to>
      <xdr:col>23</xdr:col>
      <xdr:colOff>184150</xdr:colOff>
      <xdr:row>82</xdr:row>
      <xdr:rowOff>80783</xdr:rowOff>
    </xdr:to>
    <xdr:sp macro="" textlink="">
      <xdr:nvSpPr>
        <xdr:cNvPr id="196" name="フローチャート: 判断 195"/>
        <xdr:cNvSpPr/>
      </xdr:nvSpPr>
      <xdr:spPr>
        <a:xfrm>
          <a:off x="49022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49092</xdr:rowOff>
    </xdr:from>
    <xdr:to>
      <xdr:col>19</xdr:col>
      <xdr:colOff>133350</xdr:colOff>
      <xdr:row>83</xdr:row>
      <xdr:rowOff>87841</xdr:rowOff>
    </xdr:to>
    <xdr:cxnSp macro="">
      <xdr:nvCxnSpPr>
        <xdr:cNvPr id="197" name="直線コネクタ 196"/>
        <xdr:cNvCxnSpPr/>
      </xdr:nvCxnSpPr>
      <xdr:spPr>
        <a:xfrm flipV="1">
          <a:off x="3225800" y="14279442"/>
          <a:ext cx="889000" cy="3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121693</xdr:rowOff>
    </xdr:from>
    <xdr:to>
      <xdr:col>19</xdr:col>
      <xdr:colOff>184150</xdr:colOff>
      <xdr:row>82</xdr:row>
      <xdr:rowOff>51843</xdr:rowOff>
    </xdr:to>
    <xdr:sp macro="" textlink="">
      <xdr:nvSpPr>
        <xdr:cNvPr id="198" name="フローチャート: 判断 197"/>
        <xdr:cNvSpPr/>
      </xdr:nvSpPr>
      <xdr:spPr>
        <a:xfrm>
          <a:off x="4064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62020</xdr:rowOff>
    </xdr:from>
    <xdr:ext cx="736600" cy="259045"/>
    <xdr:sp macro="" textlink="">
      <xdr:nvSpPr>
        <xdr:cNvPr id="199" name="テキスト ボックス 198"/>
        <xdr:cNvSpPr txBox="1"/>
      </xdr:nvSpPr>
      <xdr:spPr>
        <a:xfrm>
          <a:off x="3733800" y="13778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48155</xdr:rowOff>
    </xdr:from>
    <xdr:to>
      <xdr:col>15</xdr:col>
      <xdr:colOff>82550</xdr:colOff>
      <xdr:row>83</xdr:row>
      <xdr:rowOff>87841</xdr:rowOff>
    </xdr:to>
    <xdr:cxnSp macro="">
      <xdr:nvCxnSpPr>
        <xdr:cNvPr id="200" name="直線コネクタ 199"/>
        <xdr:cNvCxnSpPr/>
      </xdr:nvCxnSpPr>
      <xdr:spPr>
        <a:xfrm>
          <a:off x="2336800" y="14278505"/>
          <a:ext cx="889000" cy="3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126012</xdr:rowOff>
    </xdr:from>
    <xdr:to>
      <xdr:col>15</xdr:col>
      <xdr:colOff>133350</xdr:colOff>
      <xdr:row>82</xdr:row>
      <xdr:rowOff>56162</xdr:rowOff>
    </xdr:to>
    <xdr:sp macro="" textlink="">
      <xdr:nvSpPr>
        <xdr:cNvPr id="201" name="フローチャート: 判断 200"/>
        <xdr:cNvSpPr/>
      </xdr:nvSpPr>
      <xdr:spPr>
        <a:xfrm>
          <a:off x="3175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66339</xdr:rowOff>
    </xdr:from>
    <xdr:ext cx="762000" cy="259045"/>
    <xdr:sp macro="" textlink="">
      <xdr:nvSpPr>
        <xdr:cNvPr id="202" name="テキスト ボックス 201"/>
        <xdr:cNvSpPr txBox="1"/>
      </xdr:nvSpPr>
      <xdr:spPr>
        <a:xfrm>
          <a:off x="2844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151406</xdr:rowOff>
    </xdr:from>
    <xdr:to>
      <xdr:col>11</xdr:col>
      <xdr:colOff>31750</xdr:colOff>
      <xdr:row>83</xdr:row>
      <xdr:rowOff>48155</xdr:rowOff>
    </xdr:to>
    <xdr:cxnSp macro="">
      <xdr:nvCxnSpPr>
        <xdr:cNvPr id="203" name="直線コネクタ 202"/>
        <xdr:cNvCxnSpPr/>
      </xdr:nvCxnSpPr>
      <xdr:spPr>
        <a:xfrm>
          <a:off x="1447800" y="14210306"/>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4" name="フローチャート: 判断 203"/>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56632</xdr:rowOff>
    </xdr:from>
    <xdr:ext cx="762000" cy="259045"/>
    <xdr:sp macro="" textlink="">
      <xdr:nvSpPr>
        <xdr:cNvPr id="205" name="テキスト ボックス 204"/>
        <xdr:cNvSpPr txBox="1"/>
      </xdr:nvSpPr>
      <xdr:spPr>
        <a:xfrm>
          <a:off x="1955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6" name="フローチャート: 判断 205"/>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26702</xdr:rowOff>
    </xdr:from>
    <xdr:ext cx="762000" cy="259045"/>
    <xdr:sp macro="" textlink="">
      <xdr:nvSpPr>
        <xdr:cNvPr id="207" name="テキスト ボックス 206"/>
        <xdr:cNvSpPr txBox="1"/>
      </xdr:nvSpPr>
      <xdr:spPr>
        <a:xfrm>
          <a:off x="1066800" y="1374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58999</xdr:rowOff>
    </xdr:from>
    <xdr:to>
      <xdr:col>23</xdr:col>
      <xdr:colOff>184150</xdr:colOff>
      <xdr:row>83</xdr:row>
      <xdr:rowOff>160599</xdr:rowOff>
    </xdr:to>
    <xdr:sp macro="" textlink="">
      <xdr:nvSpPr>
        <xdr:cNvPr id="213" name="楕円 212"/>
        <xdr:cNvSpPr/>
      </xdr:nvSpPr>
      <xdr:spPr>
        <a:xfrm>
          <a:off x="4902200" y="1428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31076</xdr:rowOff>
    </xdr:from>
    <xdr:ext cx="762000" cy="259045"/>
    <xdr:sp macro="" textlink="">
      <xdr:nvSpPr>
        <xdr:cNvPr id="214" name="人件費・物件費等の状況該当値テキスト"/>
        <xdr:cNvSpPr txBox="1"/>
      </xdr:nvSpPr>
      <xdr:spPr>
        <a:xfrm>
          <a:off x="5041900" y="14261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169742</xdr:rowOff>
    </xdr:from>
    <xdr:to>
      <xdr:col>19</xdr:col>
      <xdr:colOff>184150</xdr:colOff>
      <xdr:row>83</xdr:row>
      <xdr:rowOff>99892</xdr:rowOff>
    </xdr:to>
    <xdr:sp macro="" textlink="">
      <xdr:nvSpPr>
        <xdr:cNvPr id="215" name="楕円 214"/>
        <xdr:cNvSpPr/>
      </xdr:nvSpPr>
      <xdr:spPr>
        <a:xfrm>
          <a:off x="4064000" y="1422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84669</xdr:rowOff>
    </xdr:from>
    <xdr:ext cx="736600" cy="259045"/>
    <xdr:sp macro="" textlink="">
      <xdr:nvSpPr>
        <xdr:cNvPr id="216" name="テキスト ボックス 215"/>
        <xdr:cNvSpPr txBox="1"/>
      </xdr:nvSpPr>
      <xdr:spPr>
        <a:xfrm>
          <a:off x="3733800" y="14315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37041</xdr:rowOff>
    </xdr:from>
    <xdr:to>
      <xdr:col>15</xdr:col>
      <xdr:colOff>133350</xdr:colOff>
      <xdr:row>83</xdr:row>
      <xdr:rowOff>138641</xdr:rowOff>
    </xdr:to>
    <xdr:sp macro="" textlink="">
      <xdr:nvSpPr>
        <xdr:cNvPr id="217" name="楕円 216"/>
        <xdr:cNvSpPr/>
      </xdr:nvSpPr>
      <xdr:spPr>
        <a:xfrm>
          <a:off x="3175000" y="1426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123418</xdr:rowOff>
    </xdr:from>
    <xdr:ext cx="762000" cy="259045"/>
    <xdr:sp macro="" textlink="">
      <xdr:nvSpPr>
        <xdr:cNvPr id="218" name="テキスト ボックス 217"/>
        <xdr:cNvSpPr txBox="1"/>
      </xdr:nvSpPr>
      <xdr:spPr>
        <a:xfrm>
          <a:off x="2844800" y="14353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168805</xdr:rowOff>
    </xdr:from>
    <xdr:to>
      <xdr:col>11</xdr:col>
      <xdr:colOff>82550</xdr:colOff>
      <xdr:row>83</xdr:row>
      <xdr:rowOff>98955</xdr:rowOff>
    </xdr:to>
    <xdr:sp macro="" textlink="">
      <xdr:nvSpPr>
        <xdr:cNvPr id="219" name="楕円 218"/>
        <xdr:cNvSpPr/>
      </xdr:nvSpPr>
      <xdr:spPr>
        <a:xfrm>
          <a:off x="2286000" y="1422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83732</xdr:rowOff>
    </xdr:from>
    <xdr:ext cx="762000" cy="259045"/>
    <xdr:sp macro="" textlink="">
      <xdr:nvSpPr>
        <xdr:cNvPr id="220" name="テキスト ボックス 219"/>
        <xdr:cNvSpPr txBox="1"/>
      </xdr:nvSpPr>
      <xdr:spPr>
        <a:xfrm>
          <a:off x="1955800" y="143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100606</xdr:rowOff>
    </xdr:from>
    <xdr:to>
      <xdr:col>7</xdr:col>
      <xdr:colOff>31750</xdr:colOff>
      <xdr:row>83</xdr:row>
      <xdr:rowOff>30756</xdr:rowOff>
    </xdr:to>
    <xdr:sp macro="" textlink="">
      <xdr:nvSpPr>
        <xdr:cNvPr id="221" name="楕円 220"/>
        <xdr:cNvSpPr/>
      </xdr:nvSpPr>
      <xdr:spPr>
        <a:xfrm>
          <a:off x="1397000" y="141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15533</xdr:rowOff>
    </xdr:from>
    <xdr:ext cx="762000" cy="259045"/>
    <xdr:sp macro="" textlink="">
      <xdr:nvSpPr>
        <xdr:cNvPr id="222" name="テキスト ボックス 221"/>
        <xdr:cNvSpPr txBox="1"/>
      </xdr:nvSpPr>
      <xdr:spPr>
        <a:xfrm>
          <a:off x="1066800" y="1424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年度に類似団体との差が縮小されたが、平成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年度以降均一の差が依然続いている状況である。住居手当等の職員手当が要因と考えられるため、今後、給与体系の見直しを検討する。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115812</xdr:rowOff>
    </xdr:to>
    <xdr:cxnSp macro="">
      <xdr:nvCxnSpPr>
        <xdr:cNvPr id="253" name="直線コネクタ 252"/>
        <xdr:cNvCxnSpPr/>
      </xdr:nvCxnSpPr>
      <xdr:spPr>
        <a:xfrm flipV="1">
          <a:off x="17018000" y="13812157"/>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87889</xdr:rowOff>
    </xdr:from>
    <xdr:ext cx="762000" cy="259045"/>
    <xdr:sp macro="" textlink="">
      <xdr:nvSpPr>
        <xdr:cNvPr id="254" name="給与水準   （国との比較）最小値テキスト"/>
        <xdr:cNvSpPr txBox="1"/>
      </xdr:nvSpPr>
      <xdr:spPr>
        <a:xfrm>
          <a:off x="17106900" y="1534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115812</xdr:rowOff>
    </xdr:from>
    <xdr:to>
      <xdr:col>81</xdr:col>
      <xdr:colOff>133350</xdr:colOff>
      <xdr:row>89</xdr:row>
      <xdr:rowOff>115812</xdr:rowOff>
    </xdr:to>
    <xdr:cxnSp macro="">
      <xdr:nvCxnSpPr>
        <xdr:cNvPr id="255" name="直線コネクタ 254"/>
        <xdr:cNvCxnSpPr/>
      </xdr:nvCxnSpPr>
      <xdr:spPr>
        <a:xfrm>
          <a:off x="16929100" y="1537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68036</xdr:rowOff>
    </xdr:to>
    <xdr:cxnSp macro="">
      <xdr:nvCxnSpPr>
        <xdr:cNvPr id="258" name="直線コネクタ 257"/>
        <xdr:cNvCxnSpPr/>
      </xdr:nvCxnSpPr>
      <xdr:spPr>
        <a:xfrm>
          <a:off x="16179800" y="149841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9" name="給与水準   （国との比較）平均値テキスト"/>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45055</xdr:rowOff>
    </xdr:from>
    <xdr:to>
      <xdr:col>77</xdr:col>
      <xdr:colOff>44450</xdr:colOff>
      <xdr:row>87</xdr:row>
      <xdr:rowOff>68036</xdr:rowOff>
    </xdr:to>
    <xdr:cxnSp macro="">
      <xdr:nvCxnSpPr>
        <xdr:cNvPr id="261" name="直線コネクタ 260"/>
        <xdr:cNvCxnSpPr/>
      </xdr:nvCxnSpPr>
      <xdr:spPr>
        <a:xfrm>
          <a:off x="15290800" y="1496120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2" name="フローチャート: 判断 261"/>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139595</xdr:rowOff>
    </xdr:from>
    <xdr:ext cx="736600" cy="259045"/>
    <xdr:sp macro="" textlink="">
      <xdr:nvSpPr>
        <xdr:cNvPr id="263" name="テキスト ボックス 262"/>
        <xdr:cNvSpPr txBox="1"/>
      </xdr:nvSpPr>
      <xdr:spPr>
        <a:xfrm>
          <a:off x="15798800" y="14541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90109</xdr:rowOff>
    </xdr:from>
    <xdr:to>
      <xdr:col>72</xdr:col>
      <xdr:colOff>203200</xdr:colOff>
      <xdr:row>87</xdr:row>
      <xdr:rowOff>45055</xdr:rowOff>
    </xdr:to>
    <xdr:cxnSp macro="">
      <xdr:nvCxnSpPr>
        <xdr:cNvPr id="264" name="直線コネクタ 263"/>
        <xdr:cNvCxnSpPr/>
      </xdr:nvCxnSpPr>
      <xdr:spPr>
        <a:xfrm>
          <a:off x="14401800" y="14834809"/>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5" name="フローチャート: 判断 264"/>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66" name="テキスト ボックス 265"/>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146655</xdr:rowOff>
    </xdr:from>
    <xdr:to>
      <xdr:col>68</xdr:col>
      <xdr:colOff>152400</xdr:colOff>
      <xdr:row>86</xdr:row>
      <xdr:rowOff>90109</xdr:rowOff>
    </xdr:to>
    <xdr:cxnSp macro="">
      <xdr:nvCxnSpPr>
        <xdr:cNvPr id="267" name="直線コネクタ 266"/>
        <xdr:cNvCxnSpPr/>
      </xdr:nvCxnSpPr>
      <xdr:spPr>
        <a:xfrm>
          <a:off x="13512800" y="14719905"/>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8" name="フローチャート: 判断 267"/>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9" name="テキスト ボックス 268"/>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7" name="楕円 276"/>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8" name="給与水準   （国との比較）該当値テキスト"/>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79" name="楕円 278"/>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80" name="テキスト ボックス 279"/>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165705</xdr:rowOff>
    </xdr:from>
    <xdr:to>
      <xdr:col>73</xdr:col>
      <xdr:colOff>44450</xdr:colOff>
      <xdr:row>87</xdr:row>
      <xdr:rowOff>95855</xdr:rowOff>
    </xdr:to>
    <xdr:sp macro="" textlink="">
      <xdr:nvSpPr>
        <xdr:cNvPr id="281" name="楕円 280"/>
        <xdr:cNvSpPr/>
      </xdr:nvSpPr>
      <xdr:spPr>
        <a:xfrm>
          <a:off x="15240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80632</xdr:rowOff>
    </xdr:from>
    <xdr:ext cx="762000" cy="259045"/>
    <xdr:sp macro="" textlink="">
      <xdr:nvSpPr>
        <xdr:cNvPr id="282" name="テキスト ボックス 281"/>
        <xdr:cNvSpPr txBox="1"/>
      </xdr:nvSpPr>
      <xdr:spPr>
        <a:xfrm>
          <a:off x="14909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39309</xdr:rowOff>
    </xdr:from>
    <xdr:to>
      <xdr:col>68</xdr:col>
      <xdr:colOff>203200</xdr:colOff>
      <xdr:row>86</xdr:row>
      <xdr:rowOff>140909</xdr:rowOff>
    </xdr:to>
    <xdr:sp macro="" textlink="">
      <xdr:nvSpPr>
        <xdr:cNvPr id="283" name="楕円 282"/>
        <xdr:cNvSpPr/>
      </xdr:nvSpPr>
      <xdr:spPr>
        <a:xfrm>
          <a:off x="14351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125686</xdr:rowOff>
    </xdr:from>
    <xdr:ext cx="762000" cy="259045"/>
    <xdr:sp macro="" textlink="">
      <xdr:nvSpPr>
        <xdr:cNvPr id="284" name="テキスト ボックス 283"/>
        <xdr:cNvSpPr txBox="1"/>
      </xdr:nvSpPr>
      <xdr:spPr>
        <a:xfrm>
          <a:off x="14020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95855</xdr:rowOff>
    </xdr:from>
    <xdr:to>
      <xdr:col>64</xdr:col>
      <xdr:colOff>152400</xdr:colOff>
      <xdr:row>86</xdr:row>
      <xdr:rowOff>26005</xdr:rowOff>
    </xdr:to>
    <xdr:sp macro="" textlink="">
      <xdr:nvSpPr>
        <xdr:cNvPr id="285" name="楕円 284"/>
        <xdr:cNvSpPr/>
      </xdr:nvSpPr>
      <xdr:spPr>
        <a:xfrm>
          <a:off x="13462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10782</xdr:rowOff>
    </xdr:from>
    <xdr:ext cx="762000" cy="259045"/>
    <xdr:sp macro="" textlink="">
      <xdr:nvSpPr>
        <xdr:cNvPr id="286" name="テキスト ボックス 285"/>
        <xdr:cNvSpPr txBox="1"/>
      </xdr:nvSpPr>
      <xdr:spPr>
        <a:xfrm>
          <a:off x="13131800" y="1475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行財政集中プラン（平成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年度）により退職者不補充等を実施し維持しているが、類似団体を上回っている状態である。住民サービスを低下させることなく、事務事業の見直しや適正配置により定数削減に努める。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65939</xdr:rowOff>
    </xdr:from>
    <xdr:to>
      <xdr:col>81</xdr:col>
      <xdr:colOff>44450</xdr:colOff>
      <xdr:row>66</xdr:row>
      <xdr:rowOff>94132</xdr:rowOff>
    </xdr:to>
    <xdr:cxnSp macro="">
      <xdr:nvCxnSpPr>
        <xdr:cNvPr id="313" name="直線コネクタ 312"/>
        <xdr:cNvCxnSpPr/>
      </xdr:nvCxnSpPr>
      <xdr:spPr>
        <a:xfrm flipV="1">
          <a:off x="17018000" y="10352939"/>
          <a:ext cx="0" cy="1056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66209</xdr:rowOff>
    </xdr:from>
    <xdr:ext cx="762000" cy="259045"/>
    <xdr:sp macro="" textlink="">
      <xdr:nvSpPr>
        <xdr:cNvPr id="314" name="定員管理の状況最小値テキスト"/>
        <xdr:cNvSpPr txBox="1"/>
      </xdr:nvSpPr>
      <xdr:spPr>
        <a:xfrm>
          <a:off x="17106900" y="1138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94132</xdr:rowOff>
    </xdr:from>
    <xdr:to>
      <xdr:col>81</xdr:col>
      <xdr:colOff>133350</xdr:colOff>
      <xdr:row>66</xdr:row>
      <xdr:rowOff>94132</xdr:rowOff>
    </xdr:to>
    <xdr:cxnSp macro="">
      <xdr:nvCxnSpPr>
        <xdr:cNvPr id="315" name="直線コネクタ 314"/>
        <xdr:cNvCxnSpPr/>
      </xdr:nvCxnSpPr>
      <xdr:spPr>
        <a:xfrm>
          <a:off x="16929100" y="1140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152316</xdr:rowOff>
    </xdr:from>
    <xdr:ext cx="762000" cy="259045"/>
    <xdr:sp macro="" textlink="">
      <xdr:nvSpPr>
        <xdr:cNvPr id="316" name="定員管理の状況最大値テキスト"/>
        <xdr:cNvSpPr txBox="1"/>
      </xdr:nvSpPr>
      <xdr:spPr>
        <a:xfrm>
          <a:off x="17106900" y="100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65939</xdr:rowOff>
    </xdr:from>
    <xdr:to>
      <xdr:col>81</xdr:col>
      <xdr:colOff>133350</xdr:colOff>
      <xdr:row>60</xdr:row>
      <xdr:rowOff>65939</xdr:rowOff>
    </xdr:to>
    <xdr:cxnSp macro="">
      <xdr:nvCxnSpPr>
        <xdr:cNvPr id="317" name="直線コネクタ 316"/>
        <xdr:cNvCxnSpPr/>
      </xdr:nvCxnSpPr>
      <xdr:spPr>
        <a:xfrm>
          <a:off x="16929100" y="10352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148819</xdr:rowOff>
    </xdr:from>
    <xdr:to>
      <xdr:col>81</xdr:col>
      <xdr:colOff>44450</xdr:colOff>
      <xdr:row>61</xdr:row>
      <xdr:rowOff>150749</xdr:rowOff>
    </xdr:to>
    <xdr:cxnSp macro="">
      <xdr:nvCxnSpPr>
        <xdr:cNvPr id="318" name="直線コネクタ 317"/>
        <xdr:cNvCxnSpPr/>
      </xdr:nvCxnSpPr>
      <xdr:spPr>
        <a:xfrm>
          <a:off x="16179800" y="10607269"/>
          <a:ext cx="8382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63390</xdr:rowOff>
    </xdr:from>
    <xdr:ext cx="762000" cy="259045"/>
    <xdr:sp macro="" textlink="">
      <xdr:nvSpPr>
        <xdr:cNvPr id="319" name="定員管理の状況平均値テキスト"/>
        <xdr:cNvSpPr txBox="1"/>
      </xdr:nvSpPr>
      <xdr:spPr>
        <a:xfrm>
          <a:off x="17106900" y="10350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20" name="フローチャート: 判断 319"/>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139167</xdr:rowOff>
    </xdr:from>
    <xdr:to>
      <xdr:col>77</xdr:col>
      <xdr:colOff>44450</xdr:colOff>
      <xdr:row>61</xdr:row>
      <xdr:rowOff>148819</xdr:rowOff>
    </xdr:to>
    <xdr:cxnSp macro="">
      <xdr:nvCxnSpPr>
        <xdr:cNvPr id="321" name="直線コネクタ 320"/>
        <xdr:cNvCxnSpPr/>
      </xdr:nvCxnSpPr>
      <xdr:spPr>
        <a:xfrm>
          <a:off x="15290800" y="1059761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43967</xdr:rowOff>
    </xdr:from>
    <xdr:to>
      <xdr:col>77</xdr:col>
      <xdr:colOff>95250</xdr:colOff>
      <xdr:row>61</xdr:row>
      <xdr:rowOff>145567</xdr:rowOff>
    </xdr:to>
    <xdr:sp macro="" textlink="">
      <xdr:nvSpPr>
        <xdr:cNvPr id="322" name="フローチャート: 判断 321"/>
        <xdr:cNvSpPr/>
      </xdr:nvSpPr>
      <xdr:spPr>
        <a:xfrm>
          <a:off x="16129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155744</xdr:rowOff>
    </xdr:from>
    <xdr:ext cx="736600" cy="259045"/>
    <xdr:sp macro="" textlink="">
      <xdr:nvSpPr>
        <xdr:cNvPr id="323" name="テキスト ボックス 322"/>
        <xdr:cNvSpPr txBox="1"/>
      </xdr:nvSpPr>
      <xdr:spPr>
        <a:xfrm>
          <a:off x="15798800" y="10271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139167</xdr:rowOff>
    </xdr:from>
    <xdr:to>
      <xdr:col>72</xdr:col>
      <xdr:colOff>203200</xdr:colOff>
      <xdr:row>61</xdr:row>
      <xdr:rowOff>148336</xdr:rowOff>
    </xdr:to>
    <xdr:cxnSp macro="">
      <xdr:nvCxnSpPr>
        <xdr:cNvPr id="324" name="直線コネクタ 323"/>
        <xdr:cNvCxnSpPr/>
      </xdr:nvCxnSpPr>
      <xdr:spPr>
        <a:xfrm flipV="1">
          <a:off x="14401800" y="10597617"/>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46863</xdr:rowOff>
    </xdr:from>
    <xdr:to>
      <xdr:col>73</xdr:col>
      <xdr:colOff>44450</xdr:colOff>
      <xdr:row>61</xdr:row>
      <xdr:rowOff>148463</xdr:rowOff>
    </xdr:to>
    <xdr:sp macro="" textlink="">
      <xdr:nvSpPr>
        <xdr:cNvPr id="325" name="フローチャート: 判断 324"/>
        <xdr:cNvSpPr/>
      </xdr:nvSpPr>
      <xdr:spPr>
        <a:xfrm>
          <a:off x="15240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158640</xdr:rowOff>
    </xdr:from>
    <xdr:ext cx="762000" cy="259045"/>
    <xdr:sp macro="" textlink="">
      <xdr:nvSpPr>
        <xdr:cNvPr id="326" name="テキスト ボックス 325"/>
        <xdr:cNvSpPr txBox="1"/>
      </xdr:nvSpPr>
      <xdr:spPr>
        <a:xfrm>
          <a:off x="14909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148336</xdr:rowOff>
    </xdr:from>
    <xdr:to>
      <xdr:col>68</xdr:col>
      <xdr:colOff>152400</xdr:colOff>
      <xdr:row>61</xdr:row>
      <xdr:rowOff>151232</xdr:rowOff>
    </xdr:to>
    <xdr:cxnSp macro="">
      <xdr:nvCxnSpPr>
        <xdr:cNvPr id="327" name="直線コネクタ 326"/>
        <xdr:cNvCxnSpPr/>
      </xdr:nvCxnSpPr>
      <xdr:spPr>
        <a:xfrm flipV="1">
          <a:off x="13512800" y="10606786"/>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28" name="フローチャート: 判断 327"/>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3115</xdr:rowOff>
    </xdr:from>
    <xdr:ext cx="762000" cy="259045"/>
    <xdr:sp macro="" textlink="">
      <xdr:nvSpPr>
        <xdr:cNvPr id="329" name="テキスト ボックス 328"/>
        <xdr:cNvSpPr txBox="1"/>
      </xdr:nvSpPr>
      <xdr:spPr>
        <a:xfrm>
          <a:off x="14020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57480</xdr:rowOff>
    </xdr:from>
    <xdr:to>
      <xdr:col>64</xdr:col>
      <xdr:colOff>152400</xdr:colOff>
      <xdr:row>61</xdr:row>
      <xdr:rowOff>159080</xdr:rowOff>
    </xdr:to>
    <xdr:sp macro="" textlink="">
      <xdr:nvSpPr>
        <xdr:cNvPr id="330" name="フローチャート: 判断 329"/>
        <xdr:cNvSpPr/>
      </xdr:nvSpPr>
      <xdr:spPr>
        <a:xfrm>
          <a:off x="13462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169257</xdr:rowOff>
    </xdr:from>
    <xdr:ext cx="762000" cy="259045"/>
    <xdr:sp macro="" textlink="">
      <xdr:nvSpPr>
        <xdr:cNvPr id="331" name="テキスト ボックス 330"/>
        <xdr:cNvSpPr txBox="1"/>
      </xdr:nvSpPr>
      <xdr:spPr>
        <a:xfrm>
          <a:off x="13131800" y="1028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99949</xdr:rowOff>
    </xdr:from>
    <xdr:to>
      <xdr:col>81</xdr:col>
      <xdr:colOff>95250</xdr:colOff>
      <xdr:row>62</xdr:row>
      <xdr:rowOff>30099</xdr:rowOff>
    </xdr:to>
    <xdr:sp macro="" textlink="">
      <xdr:nvSpPr>
        <xdr:cNvPr id="337" name="楕円 336"/>
        <xdr:cNvSpPr/>
      </xdr:nvSpPr>
      <xdr:spPr>
        <a:xfrm>
          <a:off x="16967200" y="1055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72026</xdr:rowOff>
    </xdr:from>
    <xdr:ext cx="762000" cy="259045"/>
    <xdr:sp macro="" textlink="">
      <xdr:nvSpPr>
        <xdr:cNvPr id="338" name="定員管理の状況該当値テキスト"/>
        <xdr:cNvSpPr txBox="1"/>
      </xdr:nvSpPr>
      <xdr:spPr>
        <a:xfrm>
          <a:off x="17106900" y="10530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98019</xdr:rowOff>
    </xdr:from>
    <xdr:to>
      <xdr:col>77</xdr:col>
      <xdr:colOff>95250</xdr:colOff>
      <xdr:row>62</xdr:row>
      <xdr:rowOff>28169</xdr:rowOff>
    </xdr:to>
    <xdr:sp macro="" textlink="">
      <xdr:nvSpPr>
        <xdr:cNvPr id="339" name="楕円 338"/>
        <xdr:cNvSpPr/>
      </xdr:nvSpPr>
      <xdr:spPr>
        <a:xfrm>
          <a:off x="16129000" y="1055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12946</xdr:rowOff>
    </xdr:from>
    <xdr:ext cx="736600" cy="259045"/>
    <xdr:sp macro="" textlink="">
      <xdr:nvSpPr>
        <xdr:cNvPr id="340" name="テキスト ボックス 339"/>
        <xdr:cNvSpPr txBox="1"/>
      </xdr:nvSpPr>
      <xdr:spPr>
        <a:xfrm>
          <a:off x="15798800" y="10642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88367</xdr:rowOff>
    </xdr:from>
    <xdr:to>
      <xdr:col>73</xdr:col>
      <xdr:colOff>44450</xdr:colOff>
      <xdr:row>62</xdr:row>
      <xdr:rowOff>18517</xdr:rowOff>
    </xdr:to>
    <xdr:sp macro="" textlink="">
      <xdr:nvSpPr>
        <xdr:cNvPr id="341" name="楕円 340"/>
        <xdr:cNvSpPr/>
      </xdr:nvSpPr>
      <xdr:spPr>
        <a:xfrm>
          <a:off x="15240000" y="1054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3294</xdr:rowOff>
    </xdr:from>
    <xdr:ext cx="762000" cy="259045"/>
    <xdr:sp macro="" textlink="">
      <xdr:nvSpPr>
        <xdr:cNvPr id="342" name="テキスト ボックス 341"/>
        <xdr:cNvSpPr txBox="1"/>
      </xdr:nvSpPr>
      <xdr:spPr>
        <a:xfrm>
          <a:off x="14909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97536</xdr:rowOff>
    </xdr:from>
    <xdr:to>
      <xdr:col>68</xdr:col>
      <xdr:colOff>203200</xdr:colOff>
      <xdr:row>62</xdr:row>
      <xdr:rowOff>27686</xdr:rowOff>
    </xdr:to>
    <xdr:sp macro="" textlink="">
      <xdr:nvSpPr>
        <xdr:cNvPr id="343" name="楕円 342"/>
        <xdr:cNvSpPr/>
      </xdr:nvSpPr>
      <xdr:spPr>
        <a:xfrm>
          <a:off x="14351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12463</xdr:rowOff>
    </xdr:from>
    <xdr:ext cx="762000" cy="259045"/>
    <xdr:sp macro="" textlink="">
      <xdr:nvSpPr>
        <xdr:cNvPr id="344" name="テキスト ボックス 343"/>
        <xdr:cNvSpPr txBox="1"/>
      </xdr:nvSpPr>
      <xdr:spPr>
        <a:xfrm>
          <a:off x="14020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100432</xdr:rowOff>
    </xdr:from>
    <xdr:to>
      <xdr:col>64</xdr:col>
      <xdr:colOff>152400</xdr:colOff>
      <xdr:row>62</xdr:row>
      <xdr:rowOff>30582</xdr:rowOff>
    </xdr:to>
    <xdr:sp macro="" textlink="">
      <xdr:nvSpPr>
        <xdr:cNvPr id="345" name="楕円 344"/>
        <xdr:cNvSpPr/>
      </xdr:nvSpPr>
      <xdr:spPr>
        <a:xfrm>
          <a:off x="13462000" y="1055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15359</xdr:rowOff>
    </xdr:from>
    <xdr:ext cx="762000" cy="259045"/>
    <xdr:sp macro="" textlink="">
      <xdr:nvSpPr>
        <xdr:cNvPr id="346" name="テキスト ボックス 345"/>
        <xdr:cNvSpPr txBox="1"/>
      </xdr:nvSpPr>
      <xdr:spPr>
        <a:xfrm>
          <a:off x="13131800" y="1064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％改善されている。以前からの起債抑制に加え、償還完了の事業が増えているため、類似団体の平均を下回っている。今後も新規発行債と元利償還金のバランスを保ちながら、安定した財政運営に努める。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3" name="直線コネクタ 372"/>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4"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5" name="直線コネクタ 374"/>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1524</xdr:rowOff>
    </xdr:from>
    <xdr:to>
      <xdr:col>81</xdr:col>
      <xdr:colOff>44450</xdr:colOff>
      <xdr:row>40</xdr:row>
      <xdr:rowOff>30480</xdr:rowOff>
    </xdr:to>
    <xdr:cxnSp macro="">
      <xdr:nvCxnSpPr>
        <xdr:cNvPr id="378" name="直線コネクタ 377"/>
        <xdr:cNvCxnSpPr/>
      </xdr:nvCxnSpPr>
      <xdr:spPr>
        <a:xfrm flipV="1">
          <a:off x="16179800" y="685952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86885</xdr:rowOff>
    </xdr:from>
    <xdr:ext cx="762000" cy="259045"/>
    <xdr:sp macro="" textlink="">
      <xdr:nvSpPr>
        <xdr:cNvPr id="379" name="公債費負担の状況平均値テキスト"/>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80" name="フローチャート: 判断 379"/>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78740</xdr:rowOff>
    </xdr:to>
    <xdr:cxnSp macro="">
      <xdr:nvCxnSpPr>
        <xdr:cNvPr id="381" name="直線コネクタ 380"/>
        <xdr:cNvCxnSpPr/>
      </xdr:nvCxnSpPr>
      <xdr:spPr>
        <a:xfrm flipV="1">
          <a:off x="15290800" y="68884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114808</xdr:rowOff>
    </xdr:from>
    <xdr:to>
      <xdr:col>77</xdr:col>
      <xdr:colOff>95250</xdr:colOff>
      <xdr:row>41</xdr:row>
      <xdr:rowOff>44958</xdr:rowOff>
    </xdr:to>
    <xdr:sp macro="" textlink="">
      <xdr:nvSpPr>
        <xdr:cNvPr id="382" name="フローチャート: 判断 381"/>
        <xdr:cNvSpPr/>
      </xdr:nvSpPr>
      <xdr:spPr>
        <a:xfrm>
          <a:off x="16129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29735</xdr:rowOff>
    </xdr:from>
    <xdr:ext cx="736600" cy="259045"/>
    <xdr:sp macro="" textlink="">
      <xdr:nvSpPr>
        <xdr:cNvPr id="383" name="テキスト ボックス 382"/>
        <xdr:cNvSpPr txBox="1"/>
      </xdr:nvSpPr>
      <xdr:spPr>
        <a:xfrm>
          <a:off x="15798800" y="705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98044</xdr:rowOff>
    </xdr:to>
    <xdr:cxnSp macro="">
      <xdr:nvCxnSpPr>
        <xdr:cNvPr id="384" name="直線コネクタ 383"/>
        <xdr:cNvCxnSpPr/>
      </xdr:nvCxnSpPr>
      <xdr:spPr>
        <a:xfrm flipV="1">
          <a:off x="14401800" y="69367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5" name="フローチャート: 判断 384"/>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6" name="テキスト ボックス 385"/>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98044</xdr:rowOff>
    </xdr:from>
    <xdr:to>
      <xdr:col>68</xdr:col>
      <xdr:colOff>152400</xdr:colOff>
      <xdr:row>40</xdr:row>
      <xdr:rowOff>98044</xdr:rowOff>
    </xdr:to>
    <xdr:cxnSp macro="">
      <xdr:nvCxnSpPr>
        <xdr:cNvPr id="387" name="直線コネクタ 386"/>
        <xdr:cNvCxnSpPr/>
      </xdr:nvCxnSpPr>
      <xdr:spPr>
        <a:xfrm>
          <a:off x="13512800" y="6956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88" name="フローチャート: 判断 387"/>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389" name="テキスト ボックス 388"/>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90" name="フローチャート: 判断 389"/>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391" name="テキスト ボックス 390"/>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122174</xdr:rowOff>
    </xdr:from>
    <xdr:to>
      <xdr:col>81</xdr:col>
      <xdr:colOff>95250</xdr:colOff>
      <xdr:row>40</xdr:row>
      <xdr:rowOff>52324</xdr:rowOff>
    </xdr:to>
    <xdr:sp macro="" textlink="">
      <xdr:nvSpPr>
        <xdr:cNvPr id="397" name="楕円 396"/>
        <xdr:cNvSpPr/>
      </xdr:nvSpPr>
      <xdr:spPr>
        <a:xfrm>
          <a:off x="169672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138701</xdr:rowOff>
    </xdr:from>
    <xdr:ext cx="762000" cy="259045"/>
    <xdr:sp macro="" textlink="">
      <xdr:nvSpPr>
        <xdr:cNvPr id="398" name="公債費負担の状況該当値テキスト"/>
        <xdr:cNvSpPr txBox="1"/>
      </xdr:nvSpPr>
      <xdr:spPr>
        <a:xfrm>
          <a:off x="17106900" y="66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151130</xdr:rowOff>
    </xdr:from>
    <xdr:to>
      <xdr:col>77</xdr:col>
      <xdr:colOff>95250</xdr:colOff>
      <xdr:row>40</xdr:row>
      <xdr:rowOff>81280</xdr:rowOff>
    </xdr:to>
    <xdr:sp macro="" textlink="">
      <xdr:nvSpPr>
        <xdr:cNvPr id="399" name="楕円 398"/>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400" name="テキスト ボックス 399"/>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1" name="楕円 400"/>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402" name="テキスト ボックス 401"/>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47244</xdr:rowOff>
    </xdr:from>
    <xdr:to>
      <xdr:col>68</xdr:col>
      <xdr:colOff>203200</xdr:colOff>
      <xdr:row>40</xdr:row>
      <xdr:rowOff>148844</xdr:rowOff>
    </xdr:to>
    <xdr:sp macro="" textlink="">
      <xdr:nvSpPr>
        <xdr:cNvPr id="403" name="楕円 402"/>
        <xdr:cNvSpPr/>
      </xdr:nvSpPr>
      <xdr:spPr>
        <a:xfrm>
          <a:off x="14351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404" name="テキスト ボックス 403"/>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405" name="楕円 404"/>
        <xdr:cNvSpPr/>
      </xdr:nvSpPr>
      <xdr:spPr>
        <a:xfrm>
          <a:off x="13462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406" name="テキスト ボックス 405"/>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近年の起債の抑制により</a:t>
          </a:r>
          <a:r>
            <a:rPr kumimoji="1" lang="ja-JP" altLang="en-US" sz="13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将来負担額（地方債等）より充当可能財源（基金積立等）が上回っているため△</a:t>
          </a:r>
          <a:r>
            <a:rPr kumimoji="1" lang="en-US" altLang="ja-JP" sz="1300">
              <a:latin typeface="ＭＳ Ｐゴシック" panose="020B0600070205080204" pitchFamily="50" charset="-128"/>
              <a:ea typeface="ＭＳ Ｐゴシック" panose="020B0600070205080204" pitchFamily="50" charset="-128"/>
            </a:rPr>
            <a:t>111.8</a:t>
          </a:r>
          <a:r>
            <a:rPr kumimoji="1" lang="ja-JP" altLang="en-US" sz="1300">
              <a:latin typeface="ＭＳ Ｐゴシック" panose="020B0600070205080204" pitchFamily="50" charset="-128"/>
              <a:ea typeface="ＭＳ Ｐゴシック" panose="020B0600070205080204" pitchFamily="50" charset="-128"/>
            </a:rPr>
            <a:t>％となり、類似団体で最も低い状態となっている。平成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年度は、村内中学校の統合整備事業等に伴い、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6,520</a:t>
          </a:r>
          <a:r>
            <a:rPr kumimoji="1" lang="ja-JP" altLang="en-US" sz="1300">
              <a:latin typeface="ＭＳ Ｐゴシック" panose="020B0600070205080204" pitchFamily="50" charset="-128"/>
              <a:ea typeface="ＭＳ Ｐゴシック" panose="020B0600070205080204" pitchFamily="50" charset="-128"/>
            </a:rPr>
            <a:t>万円の起債を行ったが、以前よりそれに備えた、地方債抑制や基金積立等により、負担を軽減することができた。今後も計画的な財政運営に努める。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127127</xdr:rowOff>
    </xdr:to>
    <xdr:cxnSp macro="">
      <xdr:nvCxnSpPr>
        <xdr:cNvPr id="435" name="直線コネクタ 434"/>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99204</xdr:rowOff>
    </xdr:from>
    <xdr:ext cx="762000" cy="259045"/>
    <xdr:sp macro="" textlink="">
      <xdr:nvSpPr>
        <xdr:cNvPr id="436"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127127</xdr:rowOff>
    </xdr:from>
    <xdr:to>
      <xdr:col>81</xdr:col>
      <xdr:colOff>133350</xdr:colOff>
      <xdr:row>21</xdr:row>
      <xdr:rowOff>127127</xdr:rowOff>
    </xdr:to>
    <xdr:cxnSp macro="">
      <xdr:nvCxnSpPr>
        <xdr:cNvPr id="437" name="直線コネクタ 436"/>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0"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1" name="フローチャート: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24934</xdr:rowOff>
    </xdr:from>
    <xdr:to>
      <xdr:col>73</xdr:col>
      <xdr:colOff>44450</xdr:colOff>
      <xdr:row>14</xdr:row>
      <xdr:rowOff>126534</xdr:rowOff>
    </xdr:to>
    <xdr:sp macro="" textlink="">
      <xdr:nvSpPr>
        <xdr:cNvPr id="444" name="フローチャート: 判断 443"/>
        <xdr:cNvSpPr/>
      </xdr:nvSpPr>
      <xdr:spPr>
        <a:xfrm>
          <a:off x="15240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136711</xdr:rowOff>
    </xdr:from>
    <xdr:ext cx="762000" cy="259045"/>
    <xdr:sp macro="" textlink="">
      <xdr:nvSpPr>
        <xdr:cNvPr id="445" name="テキスト ボックス 444"/>
        <xdr:cNvSpPr txBox="1"/>
      </xdr:nvSpPr>
      <xdr:spPr>
        <a:xfrm>
          <a:off x="14909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1609</xdr:rowOff>
    </xdr:from>
    <xdr:to>
      <xdr:col>68</xdr:col>
      <xdr:colOff>203200</xdr:colOff>
      <xdr:row>14</xdr:row>
      <xdr:rowOff>103209</xdr:rowOff>
    </xdr:to>
    <xdr:sp macro="" textlink="">
      <xdr:nvSpPr>
        <xdr:cNvPr id="446" name="フローチャート: 判断 445"/>
        <xdr:cNvSpPr/>
      </xdr:nvSpPr>
      <xdr:spPr>
        <a:xfrm>
          <a:off x="14351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113386</xdr:rowOff>
    </xdr:from>
    <xdr:ext cx="762000" cy="259045"/>
    <xdr:sp macro="" textlink="">
      <xdr:nvSpPr>
        <xdr:cNvPr id="447" name="テキスト ボックス 446"/>
        <xdr:cNvSpPr txBox="1"/>
      </xdr:nvSpPr>
      <xdr:spPr>
        <a:xfrm>
          <a:off x="14020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71586</xdr:rowOff>
    </xdr:from>
    <xdr:to>
      <xdr:col>64</xdr:col>
      <xdr:colOff>152400</xdr:colOff>
      <xdr:row>15</xdr:row>
      <xdr:rowOff>1736</xdr:rowOff>
    </xdr:to>
    <xdr:sp macro="" textlink="">
      <xdr:nvSpPr>
        <xdr:cNvPr id="448" name="フローチャート: 判断 447"/>
        <xdr:cNvSpPr/>
      </xdr:nvSpPr>
      <xdr:spPr>
        <a:xfrm>
          <a:off x="13462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11913</xdr:rowOff>
    </xdr:from>
    <xdr:ext cx="762000" cy="259045"/>
    <xdr:sp macro="" textlink="">
      <xdr:nvSpPr>
        <xdr:cNvPr id="449" name="テキスト ボックス 448"/>
        <xdr:cNvSpPr txBox="1"/>
      </xdr:nvSpPr>
      <xdr:spPr>
        <a:xfrm>
          <a:off x="13131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沖縄県恩納村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10,937
10,240
50.83
10,580,968
9,737,046
674,684
3,262,005
3,660,857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24.0</a:t>
          </a:r>
          <a:r>
            <a:rPr kumimoji="1" lang="ja-JP" altLang="en-US" sz="1300">
              <a:latin typeface="ＭＳ Ｐゴシック" panose="020B0600070205080204" pitchFamily="50" charset="-128"/>
              <a:ea typeface="ＭＳ Ｐゴシック" panose="020B0600070205080204" pitchFamily="50" charset="-128"/>
            </a:rPr>
            <a:t>％となり、類似団体平均との差は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％と前年より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％縮まっている。平成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年度より村内中学校の統合により人件費の削減が見込まれる。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133858</xdr:rowOff>
    </xdr:to>
    <xdr:cxnSp macro="">
      <xdr:nvCxnSpPr>
        <xdr:cNvPr id="59" name="直線コネクタ 58"/>
        <xdr:cNvCxnSpPr/>
      </xdr:nvCxnSpPr>
      <xdr:spPr>
        <a:xfrm flipV="1">
          <a:off x="4826000" y="600659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37846</xdr:rowOff>
    </xdr:to>
    <xdr:cxnSp macro="">
      <xdr:nvCxnSpPr>
        <xdr:cNvPr id="64" name="直線コネクタ 63"/>
        <xdr:cNvCxnSpPr/>
      </xdr:nvCxnSpPr>
      <xdr:spPr>
        <a:xfrm flipV="1">
          <a:off x="3987800" y="63677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115570</xdr:rowOff>
    </xdr:to>
    <xdr:cxnSp macro="">
      <xdr:nvCxnSpPr>
        <xdr:cNvPr id="67" name="直線コネクタ 66"/>
        <xdr:cNvCxnSpPr/>
      </xdr:nvCxnSpPr>
      <xdr:spPr>
        <a:xfrm flipV="1">
          <a:off x="3098800" y="63814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131064</xdr:rowOff>
    </xdr:from>
    <xdr:to>
      <xdr:col>20</xdr:col>
      <xdr:colOff>38100</xdr:colOff>
      <xdr:row>37</xdr:row>
      <xdr:rowOff>61214</xdr:rowOff>
    </xdr:to>
    <xdr:sp macro="" textlink="">
      <xdr:nvSpPr>
        <xdr:cNvPr id="68" name="フローチャート: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37</xdr:row>
      <xdr:rowOff>165862</xdr:rowOff>
    </xdr:to>
    <xdr:cxnSp macro="">
      <xdr:nvCxnSpPr>
        <xdr:cNvPr id="70" name="直線コネクタ 69"/>
        <xdr:cNvCxnSpPr/>
      </xdr:nvCxnSpPr>
      <xdr:spPr>
        <a:xfrm flipV="1">
          <a:off x="2209800" y="64592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117348</xdr:rowOff>
    </xdr:from>
    <xdr:to>
      <xdr:col>15</xdr:col>
      <xdr:colOff>149225</xdr:colOff>
      <xdr:row>37</xdr:row>
      <xdr:rowOff>47498</xdr:rowOff>
    </xdr:to>
    <xdr:sp macro="" textlink="">
      <xdr:nvSpPr>
        <xdr:cNvPr id="71" name="フローチャート: 判断 70"/>
        <xdr:cNvSpPr/>
      </xdr:nvSpPr>
      <xdr:spPr>
        <a:xfrm>
          <a:off x="3048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57675</xdr:rowOff>
    </xdr:from>
    <xdr:ext cx="762000" cy="259045"/>
    <xdr:sp macro="" textlink="">
      <xdr:nvSpPr>
        <xdr:cNvPr id="72" name="テキスト ボックス 71"/>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165862</xdr:rowOff>
    </xdr:from>
    <xdr:to>
      <xdr:col>11</xdr:col>
      <xdr:colOff>9525</xdr:colOff>
      <xdr:row>38</xdr:row>
      <xdr:rowOff>30988</xdr:rowOff>
    </xdr:to>
    <xdr:cxnSp macro="">
      <xdr:nvCxnSpPr>
        <xdr:cNvPr id="73" name="直線コネクタ 72"/>
        <xdr:cNvCxnSpPr/>
      </xdr:nvCxnSpPr>
      <xdr:spPr>
        <a:xfrm flipV="1">
          <a:off x="1320800" y="65095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3" name="楕円 82"/>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116857</xdr:rowOff>
    </xdr:from>
    <xdr:ext cx="762000" cy="259045"/>
    <xdr:sp macro="" textlink="">
      <xdr:nvSpPr>
        <xdr:cNvPr id="84"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158496</xdr:rowOff>
    </xdr:from>
    <xdr:to>
      <xdr:col>20</xdr:col>
      <xdr:colOff>38100</xdr:colOff>
      <xdr:row>37</xdr:row>
      <xdr:rowOff>88646</xdr:rowOff>
    </xdr:to>
    <xdr:sp macro="" textlink="">
      <xdr:nvSpPr>
        <xdr:cNvPr id="85" name="楕円 84"/>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86" name="テキスト ボックス 85"/>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7" name="楕円 86"/>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88" name="テキスト ボックス 87"/>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115062</xdr:rowOff>
    </xdr:from>
    <xdr:to>
      <xdr:col>11</xdr:col>
      <xdr:colOff>60325</xdr:colOff>
      <xdr:row>38</xdr:row>
      <xdr:rowOff>45212</xdr:rowOff>
    </xdr:to>
    <xdr:sp macro="" textlink="">
      <xdr:nvSpPr>
        <xdr:cNvPr id="89" name="楕円 88"/>
        <xdr:cNvSpPr/>
      </xdr:nvSpPr>
      <xdr:spPr>
        <a:xfrm>
          <a:off x="2159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29989</xdr:rowOff>
    </xdr:from>
    <xdr:ext cx="762000" cy="259045"/>
    <xdr:sp macro="" textlink="">
      <xdr:nvSpPr>
        <xdr:cNvPr id="90" name="テキスト ボックス 89"/>
        <xdr:cNvSpPr txBox="1"/>
      </xdr:nvSpPr>
      <xdr:spPr>
        <a:xfrm>
          <a:off x="1828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151638</xdr:rowOff>
    </xdr:from>
    <xdr:to>
      <xdr:col>6</xdr:col>
      <xdr:colOff>171450</xdr:colOff>
      <xdr:row>38</xdr:row>
      <xdr:rowOff>81788</xdr:rowOff>
    </xdr:to>
    <xdr:sp macro="" textlink="">
      <xdr:nvSpPr>
        <xdr:cNvPr id="91" name="楕円 90"/>
        <xdr:cNvSpPr/>
      </xdr:nvSpPr>
      <xdr:spPr>
        <a:xfrm>
          <a:off x="1270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66565</xdr:rowOff>
    </xdr:from>
    <xdr:ext cx="762000" cy="259045"/>
    <xdr:sp macro="" textlink="">
      <xdr:nvSpPr>
        <xdr:cNvPr id="92" name="テキスト ボックス 91"/>
        <xdr:cNvSpPr txBox="1"/>
      </xdr:nvSpPr>
      <xdr:spPr>
        <a:xfrm>
          <a:off x="939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年度は臨時職員等社会保障料等の減により、前年度より△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％となったが、類似団体平均と比較すると</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％高い状況にあり委託料が物件費の</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を占めている。公共施設が多く、それに係る維持管理委託業務が多いためである。今後、老朽化を迎える施設については、同類の機能施設への統合するなど、整理縮小の検討を行い施設管理委託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88900</xdr:rowOff>
    </xdr:to>
    <xdr:cxnSp macro="">
      <xdr:nvCxnSpPr>
        <xdr:cNvPr id="124" name="直線コネクタ 123"/>
        <xdr:cNvCxnSpPr/>
      </xdr:nvCxnSpPr>
      <xdr:spPr>
        <a:xfrm flipV="1">
          <a:off x="16510000" y="2270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60977</xdr:rowOff>
    </xdr:from>
    <xdr:ext cx="762000" cy="259045"/>
    <xdr:sp macro="" textlink="">
      <xdr:nvSpPr>
        <xdr:cNvPr id="125"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88900</xdr:rowOff>
    </xdr:from>
    <xdr:to>
      <xdr:col>82</xdr:col>
      <xdr:colOff>196850</xdr:colOff>
      <xdr:row>21</xdr:row>
      <xdr:rowOff>88900</xdr:rowOff>
    </xdr:to>
    <xdr:cxnSp macro="">
      <xdr:nvCxnSpPr>
        <xdr:cNvPr id="126" name="直線コネクタ 125"/>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7"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28" name="直線コネクタ 127"/>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3175</xdr:rowOff>
    </xdr:from>
    <xdr:to>
      <xdr:col>82</xdr:col>
      <xdr:colOff>107950</xdr:colOff>
      <xdr:row>19</xdr:row>
      <xdr:rowOff>69850</xdr:rowOff>
    </xdr:to>
    <xdr:cxnSp macro="">
      <xdr:nvCxnSpPr>
        <xdr:cNvPr id="129" name="直線コネクタ 128"/>
        <xdr:cNvCxnSpPr/>
      </xdr:nvCxnSpPr>
      <xdr:spPr>
        <a:xfrm flipV="1">
          <a:off x="15671800" y="326072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0"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69850</xdr:rowOff>
    </xdr:from>
    <xdr:to>
      <xdr:col>78</xdr:col>
      <xdr:colOff>69850</xdr:colOff>
      <xdr:row>19</xdr:row>
      <xdr:rowOff>69850</xdr:rowOff>
    </xdr:to>
    <xdr:cxnSp macro="">
      <xdr:nvCxnSpPr>
        <xdr:cNvPr id="132" name="直線コネクタ 131"/>
        <xdr:cNvCxnSpPr/>
      </xdr:nvCxnSpPr>
      <xdr:spPr>
        <a:xfrm>
          <a:off x="14782800" y="332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4" name="テキスト ボックス 133"/>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136525</xdr:rowOff>
    </xdr:from>
    <xdr:to>
      <xdr:col>73</xdr:col>
      <xdr:colOff>180975</xdr:colOff>
      <xdr:row>19</xdr:row>
      <xdr:rowOff>69850</xdr:rowOff>
    </xdr:to>
    <xdr:cxnSp macro="">
      <xdr:nvCxnSpPr>
        <xdr:cNvPr id="135" name="直線コネクタ 134"/>
        <xdr:cNvCxnSpPr/>
      </xdr:nvCxnSpPr>
      <xdr:spPr>
        <a:xfrm>
          <a:off x="13893800" y="322262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47625</xdr:rowOff>
    </xdr:from>
    <xdr:to>
      <xdr:col>74</xdr:col>
      <xdr:colOff>31750</xdr:colOff>
      <xdr:row>16</xdr:row>
      <xdr:rowOff>149225</xdr:rowOff>
    </xdr:to>
    <xdr:sp macro="" textlink="">
      <xdr:nvSpPr>
        <xdr:cNvPr id="136" name="フローチャート: 判断 135"/>
        <xdr:cNvSpPr/>
      </xdr:nvSpPr>
      <xdr:spPr>
        <a:xfrm>
          <a:off x="14732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159402</xdr:rowOff>
    </xdr:from>
    <xdr:ext cx="762000" cy="259045"/>
    <xdr:sp macro="" textlink="">
      <xdr:nvSpPr>
        <xdr:cNvPr id="137" name="テキスト ボックス 136"/>
        <xdr:cNvSpPr txBox="1"/>
      </xdr:nvSpPr>
      <xdr:spPr>
        <a:xfrm>
          <a:off x="14401800" y="255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117475</xdr:rowOff>
    </xdr:from>
    <xdr:to>
      <xdr:col>69</xdr:col>
      <xdr:colOff>92075</xdr:colOff>
      <xdr:row>18</xdr:row>
      <xdr:rowOff>136525</xdr:rowOff>
    </xdr:to>
    <xdr:cxnSp macro="">
      <xdr:nvCxnSpPr>
        <xdr:cNvPr id="138" name="直線コネクタ 137"/>
        <xdr:cNvCxnSpPr/>
      </xdr:nvCxnSpPr>
      <xdr:spPr>
        <a:xfrm>
          <a:off x="13004800" y="32035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28575</xdr:rowOff>
    </xdr:from>
    <xdr:to>
      <xdr:col>69</xdr:col>
      <xdr:colOff>142875</xdr:colOff>
      <xdr:row>16</xdr:row>
      <xdr:rowOff>130175</xdr:rowOff>
    </xdr:to>
    <xdr:sp macro="" textlink="">
      <xdr:nvSpPr>
        <xdr:cNvPr id="139" name="フローチャート: 判断 138"/>
        <xdr:cNvSpPr/>
      </xdr:nvSpPr>
      <xdr:spPr>
        <a:xfrm>
          <a:off x="13843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140352</xdr:rowOff>
    </xdr:from>
    <xdr:ext cx="762000" cy="259045"/>
    <xdr:sp macro="" textlink="">
      <xdr:nvSpPr>
        <xdr:cNvPr id="140" name="テキスト ボックス 139"/>
        <xdr:cNvSpPr txBox="1"/>
      </xdr:nvSpPr>
      <xdr:spPr>
        <a:xfrm>
          <a:off x="135128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41" name="フローチャート: 判断 140"/>
        <xdr:cNvSpPr/>
      </xdr:nvSpPr>
      <xdr:spPr>
        <a:xfrm>
          <a:off x="12954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92727</xdr:rowOff>
    </xdr:from>
    <xdr:ext cx="762000" cy="259045"/>
    <xdr:sp macro="" textlink="">
      <xdr:nvSpPr>
        <xdr:cNvPr id="142" name="テキスト ボックス 141"/>
        <xdr:cNvSpPr txBox="1"/>
      </xdr:nvSpPr>
      <xdr:spPr>
        <a:xfrm>
          <a:off x="126238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123825</xdr:rowOff>
    </xdr:from>
    <xdr:to>
      <xdr:col>82</xdr:col>
      <xdr:colOff>158750</xdr:colOff>
      <xdr:row>19</xdr:row>
      <xdr:rowOff>53975</xdr:rowOff>
    </xdr:to>
    <xdr:sp macro="" textlink="">
      <xdr:nvSpPr>
        <xdr:cNvPr id="148" name="楕円 147"/>
        <xdr:cNvSpPr/>
      </xdr:nvSpPr>
      <xdr:spPr>
        <a:xfrm>
          <a:off x="16459200" y="320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95902</xdr:rowOff>
    </xdr:from>
    <xdr:ext cx="762000" cy="259045"/>
    <xdr:sp macro="" textlink="">
      <xdr:nvSpPr>
        <xdr:cNvPr id="149" name="物件費該当値テキスト"/>
        <xdr:cNvSpPr txBox="1"/>
      </xdr:nvSpPr>
      <xdr:spPr>
        <a:xfrm>
          <a:off x="16598900" y="318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19050</xdr:rowOff>
    </xdr:from>
    <xdr:to>
      <xdr:col>78</xdr:col>
      <xdr:colOff>120650</xdr:colOff>
      <xdr:row>19</xdr:row>
      <xdr:rowOff>120650</xdr:rowOff>
    </xdr:to>
    <xdr:sp macro="" textlink="">
      <xdr:nvSpPr>
        <xdr:cNvPr id="150" name="楕円 149"/>
        <xdr:cNvSpPr/>
      </xdr:nvSpPr>
      <xdr:spPr>
        <a:xfrm>
          <a:off x="15621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105427</xdr:rowOff>
    </xdr:from>
    <xdr:ext cx="736600" cy="259045"/>
    <xdr:sp macro="" textlink="">
      <xdr:nvSpPr>
        <xdr:cNvPr id="151" name="テキスト ボックス 150"/>
        <xdr:cNvSpPr txBox="1"/>
      </xdr:nvSpPr>
      <xdr:spPr>
        <a:xfrm>
          <a:off x="15290800" y="336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19050</xdr:rowOff>
    </xdr:from>
    <xdr:to>
      <xdr:col>74</xdr:col>
      <xdr:colOff>31750</xdr:colOff>
      <xdr:row>19</xdr:row>
      <xdr:rowOff>120650</xdr:rowOff>
    </xdr:to>
    <xdr:sp macro="" textlink="">
      <xdr:nvSpPr>
        <xdr:cNvPr id="152" name="楕円 151"/>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105427</xdr:rowOff>
    </xdr:from>
    <xdr:ext cx="762000" cy="259045"/>
    <xdr:sp macro="" textlink="">
      <xdr:nvSpPr>
        <xdr:cNvPr id="153" name="テキスト ボックス 152"/>
        <xdr:cNvSpPr txBox="1"/>
      </xdr:nvSpPr>
      <xdr:spPr>
        <a:xfrm>
          <a:off x="14401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85725</xdr:rowOff>
    </xdr:from>
    <xdr:to>
      <xdr:col>69</xdr:col>
      <xdr:colOff>142875</xdr:colOff>
      <xdr:row>19</xdr:row>
      <xdr:rowOff>15875</xdr:rowOff>
    </xdr:to>
    <xdr:sp macro="" textlink="">
      <xdr:nvSpPr>
        <xdr:cNvPr id="154" name="楕円 153"/>
        <xdr:cNvSpPr/>
      </xdr:nvSpPr>
      <xdr:spPr>
        <a:xfrm>
          <a:off x="13843000" y="317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652</xdr:rowOff>
    </xdr:from>
    <xdr:ext cx="762000" cy="259045"/>
    <xdr:sp macro="" textlink="">
      <xdr:nvSpPr>
        <xdr:cNvPr id="155" name="テキスト ボックス 154"/>
        <xdr:cNvSpPr txBox="1"/>
      </xdr:nvSpPr>
      <xdr:spPr>
        <a:xfrm>
          <a:off x="13512800" y="325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66675</xdr:rowOff>
    </xdr:from>
    <xdr:to>
      <xdr:col>65</xdr:col>
      <xdr:colOff>53975</xdr:colOff>
      <xdr:row>18</xdr:row>
      <xdr:rowOff>168275</xdr:rowOff>
    </xdr:to>
    <xdr:sp macro="" textlink="">
      <xdr:nvSpPr>
        <xdr:cNvPr id="156" name="楕円 155"/>
        <xdr:cNvSpPr/>
      </xdr:nvSpPr>
      <xdr:spPr>
        <a:xfrm>
          <a:off x="12954000" y="315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153052</xdr:rowOff>
    </xdr:from>
    <xdr:ext cx="762000" cy="259045"/>
    <xdr:sp macro="" textlink="">
      <xdr:nvSpPr>
        <xdr:cNvPr id="157" name="テキスト ボックス 156"/>
        <xdr:cNvSpPr txBox="1"/>
      </xdr:nvSpPr>
      <xdr:spPr>
        <a:xfrm>
          <a:off x="12623800" y="323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全国的にも増加傾向にある扶助費においては、平成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年度も障害福祉サービス等費が増となったが、年金生活者等支援臨時福祉給付費で減となったことから、前年度比△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％となり、類似団体平均を下回った。しかし今後も制度改正等により、費用増が想定されるため、公立保育所の民営化を検討し、コスト削減に努める。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61</xdr:row>
      <xdr:rowOff>102507</xdr:rowOff>
    </xdr:to>
    <xdr:cxnSp macro="">
      <xdr:nvCxnSpPr>
        <xdr:cNvPr id="187" name="直線コネクタ 186"/>
        <xdr:cNvCxnSpPr/>
      </xdr:nvCxnSpPr>
      <xdr:spPr>
        <a:xfrm flipV="1">
          <a:off x="4826000" y="89934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90" name="扶助費最大値テキスト"/>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91" name="直線コネクタ 190"/>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94343</xdr:rowOff>
    </xdr:from>
    <xdr:to>
      <xdr:col>24</xdr:col>
      <xdr:colOff>25400</xdr:colOff>
      <xdr:row>56</xdr:row>
      <xdr:rowOff>127000</xdr:rowOff>
    </xdr:to>
    <xdr:cxnSp macro="">
      <xdr:nvCxnSpPr>
        <xdr:cNvPr id="192" name="直線コネクタ 191"/>
        <xdr:cNvCxnSpPr/>
      </xdr:nvCxnSpPr>
      <xdr:spPr>
        <a:xfrm flipV="1">
          <a:off x="3987800" y="9695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97262</xdr:rowOff>
    </xdr:from>
    <xdr:ext cx="762000" cy="259045"/>
    <xdr:sp macro="" textlink="">
      <xdr:nvSpPr>
        <xdr:cNvPr id="193"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127000</xdr:rowOff>
    </xdr:to>
    <xdr:cxnSp macro="">
      <xdr:nvCxnSpPr>
        <xdr:cNvPr id="195" name="直線コネクタ 194"/>
        <xdr:cNvCxnSpPr/>
      </xdr:nvCxnSpPr>
      <xdr:spPr>
        <a:xfrm>
          <a:off x="3098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7" name="テキスト ボックス 196"/>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61685</xdr:rowOff>
    </xdr:from>
    <xdr:to>
      <xdr:col>15</xdr:col>
      <xdr:colOff>98425</xdr:colOff>
      <xdr:row>56</xdr:row>
      <xdr:rowOff>127000</xdr:rowOff>
    </xdr:to>
    <xdr:cxnSp macro="">
      <xdr:nvCxnSpPr>
        <xdr:cNvPr id="198" name="直線コネクタ 197"/>
        <xdr:cNvCxnSpPr/>
      </xdr:nvCxnSpPr>
      <xdr:spPr>
        <a:xfrm>
          <a:off x="2209800" y="96628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199" name="フローチャート: 判断 198"/>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00" name="テキスト ボックス 199"/>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61685</xdr:rowOff>
    </xdr:to>
    <xdr:cxnSp macro="">
      <xdr:nvCxnSpPr>
        <xdr:cNvPr id="201" name="直線コネクタ 200"/>
        <xdr:cNvCxnSpPr/>
      </xdr:nvCxnSpPr>
      <xdr:spPr>
        <a:xfrm>
          <a:off x="1320800" y="96139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03" name="テキスト ボックス 202"/>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4" name="フローチャート: 判断 203"/>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05" name="テキスト ボックス 204"/>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211" name="楕円 210"/>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60070</xdr:rowOff>
    </xdr:from>
    <xdr:ext cx="762000" cy="259045"/>
    <xdr:sp macro="" textlink="">
      <xdr:nvSpPr>
        <xdr:cNvPr id="212" name="扶助費該当値テキスト"/>
        <xdr:cNvSpPr txBox="1"/>
      </xdr:nvSpPr>
      <xdr:spPr>
        <a:xfrm>
          <a:off x="4914900" y="94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3" name="楕円 212"/>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14" name="テキスト ボックス 213"/>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5" name="楕円 214"/>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16" name="テキスト ボックス 215"/>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10885</xdr:rowOff>
    </xdr:from>
    <xdr:to>
      <xdr:col>11</xdr:col>
      <xdr:colOff>60325</xdr:colOff>
      <xdr:row>56</xdr:row>
      <xdr:rowOff>112485</xdr:rowOff>
    </xdr:to>
    <xdr:sp macro="" textlink="">
      <xdr:nvSpPr>
        <xdr:cNvPr id="217" name="楕円 216"/>
        <xdr:cNvSpPr/>
      </xdr:nvSpPr>
      <xdr:spPr>
        <a:xfrm>
          <a:off x="2159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97262</xdr:rowOff>
    </xdr:from>
    <xdr:ext cx="762000" cy="259045"/>
    <xdr:sp macro="" textlink="">
      <xdr:nvSpPr>
        <xdr:cNvPr id="218" name="テキスト ボックス 217"/>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9" name="楕円 218"/>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20" name="テキスト ボックス 21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その他に係る経常収支比率が前年度に比べて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％減少したのは維持修繕費および繰出し金が伴に</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％づつ減少したものである。前年度に引き続き、教育施設の延命化の取組によるコスト削減が図られた。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今後も橋梁や他の公共施設についても延命化や計画的な更新等の取組を行いコスト削減に努める。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35560</xdr:rowOff>
    </xdr:from>
    <xdr:to>
      <xdr:col>82</xdr:col>
      <xdr:colOff>107950</xdr:colOff>
      <xdr:row>59</xdr:row>
      <xdr:rowOff>92710</xdr:rowOff>
    </xdr:to>
    <xdr:cxnSp macro="">
      <xdr:nvCxnSpPr>
        <xdr:cNvPr id="245" name="直線コネクタ 244"/>
        <xdr:cNvCxnSpPr/>
      </xdr:nvCxnSpPr>
      <xdr:spPr>
        <a:xfrm flipV="1">
          <a:off x="16510000" y="92938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64787</xdr:rowOff>
    </xdr:from>
    <xdr:ext cx="762000" cy="259045"/>
    <xdr:sp macro="" textlink="">
      <xdr:nvSpPr>
        <xdr:cNvPr id="246" name="その他最小値テキスト"/>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92710</xdr:rowOff>
    </xdr:from>
    <xdr:to>
      <xdr:col>82</xdr:col>
      <xdr:colOff>196850</xdr:colOff>
      <xdr:row>59</xdr:row>
      <xdr:rowOff>92710</xdr:rowOff>
    </xdr:to>
    <xdr:cxnSp macro="">
      <xdr:nvCxnSpPr>
        <xdr:cNvPr id="247" name="直線コネクタ 246"/>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121937</xdr:rowOff>
    </xdr:from>
    <xdr:ext cx="762000" cy="259045"/>
    <xdr:sp macro="" textlink="">
      <xdr:nvSpPr>
        <xdr:cNvPr id="248"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35560</xdr:rowOff>
    </xdr:from>
    <xdr:to>
      <xdr:col>82</xdr:col>
      <xdr:colOff>196850</xdr:colOff>
      <xdr:row>54</xdr:row>
      <xdr:rowOff>35560</xdr:rowOff>
    </xdr:to>
    <xdr:cxnSp macro="">
      <xdr:nvCxnSpPr>
        <xdr:cNvPr id="249" name="直線コネクタ 248"/>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115570</xdr:rowOff>
    </xdr:from>
    <xdr:to>
      <xdr:col>82</xdr:col>
      <xdr:colOff>107950</xdr:colOff>
      <xdr:row>55</xdr:row>
      <xdr:rowOff>124714</xdr:rowOff>
    </xdr:to>
    <xdr:cxnSp macro="">
      <xdr:nvCxnSpPr>
        <xdr:cNvPr id="250" name="直線コネクタ 249"/>
        <xdr:cNvCxnSpPr/>
      </xdr:nvCxnSpPr>
      <xdr:spPr>
        <a:xfrm flipV="1">
          <a:off x="15671800" y="95453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1"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2" name="フローチャート: 判断 251"/>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124714</xdr:rowOff>
    </xdr:from>
    <xdr:to>
      <xdr:col>78</xdr:col>
      <xdr:colOff>69850</xdr:colOff>
      <xdr:row>55</xdr:row>
      <xdr:rowOff>147574</xdr:rowOff>
    </xdr:to>
    <xdr:cxnSp macro="">
      <xdr:nvCxnSpPr>
        <xdr:cNvPr id="253" name="直線コネクタ 252"/>
        <xdr:cNvCxnSpPr/>
      </xdr:nvCxnSpPr>
      <xdr:spPr>
        <a:xfrm flipV="1">
          <a:off x="14782800" y="95544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135636</xdr:rowOff>
    </xdr:from>
    <xdr:to>
      <xdr:col>78</xdr:col>
      <xdr:colOff>120650</xdr:colOff>
      <xdr:row>57</xdr:row>
      <xdr:rowOff>65786</xdr:rowOff>
    </xdr:to>
    <xdr:sp macro="" textlink="">
      <xdr:nvSpPr>
        <xdr:cNvPr id="254" name="フローチャート: 判断 253"/>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50563</xdr:rowOff>
    </xdr:from>
    <xdr:ext cx="736600" cy="259045"/>
    <xdr:sp macro="" textlink="">
      <xdr:nvSpPr>
        <xdr:cNvPr id="255" name="テキスト ボックス 254"/>
        <xdr:cNvSpPr txBox="1"/>
      </xdr:nvSpPr>
      <xdr:spPr>
        <a:xfrm>
          <a:off x="15290800" y="982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129286</xdr:rowOff>
    </xdr:from>
    <xdr:to>
      <xdr:col>73</xdr:col>
      <xdr:colOff>180975</xdr:colOff>
      <xdr:row>55</xdr:row>
      <xdr:rowOff>147574</xdr:rowOff>
    </xdr:to>
    <xdr:cxnSp macro="">
      <xdr:nvCxnSpPr>
        <xdr:cNvPr id="256" name="直線コネクタ 255"/>
        <xdr:cNvCxnSpPr/>
      </xdr:nvCxnSpPr>
      <xdr:spPr>
        <a:xfrm>
          <a:off x="13893800" y="9559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7" name="フローチャート: 判断 256"/>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8" name="テキスト ボックス 257"/>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101854</xdr:rowOff>
    </xdr:from>
    <xdr:to>
      <xdr:col>69</xdr:col>
      <xdr:colOff>92075</xdr:colOff>
      <xdr:row>55</xdr:row>
      <xdr:rowOff>129286</xdr:rowOff>
    </xdr:to>
    <xdr:cxnSp macro="">
      <xdr:nvCxnSpPr>
        <xdr:cNvPr id="259" name="直線コネクタ 258"/>
        <xdr:cNvCxnSpPr/>
      </xdr:nvCxnSpPr>
      <xdr:spPr>
        <a:xfrm>
          <a:off x="13004800" y="95316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0" name="フローチャート: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1" name="テキスト ボックス 260"/>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62" name="フローチャート: 判断 261"/>
        <xdr:cNvSpPr/>
      </xdr:nvSpPr>
      <xdr:spPr>
        <a:xfrm>
          <a:off x="12954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45991</xdr:rowOff>
    </xdr:from>
    <xdr:ext cx="762000" cy="259045"/>
    <xdr:sp macro="" textlink="">
      <xdr:nvSpPr>
        <xdr:cNvPr id="263" name="テキスト ボックス 262"/>
        <xdr:cNvSpPr txBox="1"/>
      </xdr:nvSpPr>
      <xdr:spPr>
        <a:xfrm>
          <a:off x="12623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64770</xdr:rowOff>
    </xdr:from>
    <xdr:to>
      <xdr:col>82</xdr:col>
      <xdr:colOff>158750</xdr:colOff>
      <xdr:row>55</xdr:row>
      <xdr:rowOff>166370</xdr:rowOff>
    </xdr:to>
    <xdr:sp macro="" textlink="">
      <xdr:nvSpPr>
        <xdr:cNvPr id="269" name="楕円 268"/>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81297</xdr:rowOff>
    </xdr:from>
    <xdr:ext cx="762000" cy="259045"/>
    <xdr:sp macro="" textlink="">
      <xdr:nvSpPr>
        <xdr:cNvPr id="270" name="その他該当値テキスト"/>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73914</xdr:rowOff>
    </xdr:from>
    <xdr:to>
      <xdr:col>78</xdr:col>
      <xdr:colOff>120650</xdr:colOff>
      <xdr:row>56</xdr:row>
      <xdr:rowOff>4064</xdr:rowOff>
    </xdr:to>
    <xdr:sp macro="" textlink="">
      <xdr:nvSpPr>
        <xdr:cNvPr id="271" name="楕円 270"/>
        <xdr:cNvSpPr/>
      </xdr:nvSpPr>
      <xdr:spPr>
        <a:xfrm>
          <a:off x="156210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14241</xdr:rowOff>
    </xdr:from>
    <xdr:ext cx="736600" cy="259045"/>
    <xdr:sp macro="" textlink="">
      <xdr:nvSpPr>
        <xdr:cNvPr id="272" name="テキスト ボックス 271"/>
        <xdr:cNvSpPr txBox="1"/>
      </xdr:nvSpPr>
      <xdr:spPr>
        <a:xfrm>
          <a:off x="15290800" y="9272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96774</xdr:rowOff>
    </xdr:from>
    <xdr:to>
      <xdr:col>74</xdr:col>
      <xdr:colOff>31750</xdr:colOff>
      <xdr:row>56</xdr:row>
      <xdr:rowOff>26924</xdr:rowOff>
    </xdr:to>
    <xdr:sp macro="" textlink="">
      <xdr:nvSpPr>
        <xdr:cNvPr id="273" name="楕円 272"/>
        <xdr:cNvSpPr/>
      </xdr:nvSpPr>
      <xdr:spPr>
        <a:xfrm>
          <a:off x="14732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37101</xdr:rowOff>
    </xdr:from>
    <xdr:ext cx="762000" cy="259045"/>
    <xdr:sp macro="" textlink="">
      <xdr:nvSpPr>
        <xdr:cNvPr id="274" name="テキスト ボックス 273"/>
        <xdr:cNvSpPr txBox="1"/>
      </xdr:nvSpPr>
      <xdr:spPr>
        <a:xfrm>
          <a:off x="14401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78486</xdr:rowOff>
    </xdr:from>
    <xdr:to>
      <xdr:col>69</xdr:col>
      <xdr:colOff>142875</xdr:colOff>
      <xdr:row>56</xdr:row>
      <xdr:rowOff>8636</xdr:rowOff>
    </xdr:to>
    <xdr:sp macro="" textlink="">
      <xdr:nvSpPr>
        <xdr:cNvPr id="275" name="楕円 274"/>
        <xdr:cNvSpPr/>
      </xdr:nvSpPr>
      <xdr:spPr>
        <a:xfrm>
          <a:off x="13843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18813</xdr:rowOff>
    </xdr:from>
    <xdr:ext cx="762000" cy="259045"/>
    <xdr:sp macro="" textlink="">
      <xdr:nvSpPr>
        <xdr:cNvPr id="276" name="テキスト ボックス 275"/>
        <xdr:cNvSpPr txBox="1"/>
      </xdr:nvSpPr>
      <xdr:spPr>
        <a:xfrm>
          <a:off x="13512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51054</xdr:rowOff>
    </xdr:from>
    <xdr:to>
      <xdr:col>65</xdr:col>
      <xdr:colOff>53975</xdr:colOff>
      <xdr:row>55</xdr:row>
      <xdr:rowOff>152654</xdr:rowOff>
    </xdr:to>
    <xdr:sp macro="" textlink="">
      <xdr:nvSpPr>
        <xdr:cNvPr id="277" name="楕円 276"/>
        <xdr:cNvSpPr/>
      </xdr:nvSpPr>
      <xdr:spPr>
        <a:xfrm>
          <a:off x="12954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162831</xdr:rowOff>
    </xdr:from>
    <xdr:ext cx="762000" cy="259045"/>
    <xdr:sp macro="" textlink="">
      <xdr:nvSpPr>
        <xdr:cNvPr id="278" name="テキスト ボックス 277"/>
        <xdr:cNvSpPr txBox="1"/>
      </xdr:nvSpPr>
      <xdr:spPr>
        <a:xfrm>
          <a:off x="12623800" y="924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類似団体平均を下回っているが、全国平均や沖縄平均と比較すると上回っている状況である。また平成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年度より、新規団体への補助金交付により前年度と比較して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％上昇した。引き続き各種団体への単独補助金のチェック機能を強化しコスト削減に努める。</a:t>
          </a: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41</xdr:row>
      <xdr:rowOff>5842</xdr:rowOff>
    </xdr:to>
    <xdr:cxnSp macro="">
      <xdr:nvCxnSpPr>
        <xdr:cNvPr id="303" name="直線コネクタ 302"/>
        <xdr:cNvCxnSpPr/>
      </xdr:nvCxnSpPr>
      <xdr:spPr>
        <a:xfrm flipV="1">
          <a:off x="16510000" y="5942584"/>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304"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5" name="直線コネクタ 304"/>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6"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7" name="直線コネクタ 306"/>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37</xdr:row>
      <xdr:rowOff>51562</xdr:rowOff>
    </xdr:to>
    <xdr:cxnSp macro="">
      <xdr:nvCxnSpPr>
        <xdr:cNvPr id="308" name="直線コネクタ 307"/>
        <xdr:cNvCxnSpPr/>
      </xdr:nvCxnSpPr>
      <xdr:spPr>
        <a:xfrm>
          <a:off x="15671800" y="633120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9"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0" name="フローチャート: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36</xdr:row>
      <xdr:rowOff>159004</xdr:rowOff>
    </xdr:to>
    <xdr:cxnSp macro="">
      <xdr:nvCxnSpPr>
        <xdr:cNvPr id="311" name="直線コネクタ 310"/>
        <xdr:cNvCxnSpPr/>
      </xdr:nvCxnSpPr>
      <xdr:spPr>
        <a:xfrm>
          <a:off x="14782800" y="6290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2" name="フローチャート: 判断 311"/>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3" name="テキスト ボックス 312"/>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36</xdr:row>
      <xdr:rowOff>163576</xdr:rowOff>
    </xdr:to>
    <xdr:cxnSp macro="">
      <xdr:nvCxnSpPr>
        <xdr:cNvPr id="314" name="直線コネクタ 313"/>
        <xdr:cNvCxnSpPr/>
      </xdr:nvCxnSpPr>
      <xdr:spPr>
        <a:xfrm flipV="1">
          <a:off x="13893800" y="62900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5" name="フローチャート: 判断 314"/>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6" name="テキスト ボックス 315"/>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159004</xdr:rowOff>
    </xdr:from>
    <xdr:to>
      <xdr:col>69</xdr:col>
      <xdr:colOff>92075</xdr:colOff>
      <xdr:row>36</xdr:row>
      <xdr:rowOff>163576</xdr:rowOff>
    </xdr:to>
    <xdr:cxnSp macro="">
      <xdr:nvCxnSpPr>
        <xdr:cNvPr id="317" name="直線コネクタ 316"/>
        <xdr:cNvCxnSpPr/>
      </xdr:nvCxnSpPr>
      <xdr:spPr>
        <a:xfrm>
          <a:off x="13004800" y="6331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8" name="フローチャート: 判断 317"/>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19" name="テキスト ボックス 318"/>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0" name="フローチャート: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21" name="テキスト ボックス 320"/>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27" name="楕円 326"/>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17289</xdr:rowOff>
    </xdr:from>
    <xdr:ext cx="762000" cy="259045"/>
    <xdr:sp macro="" textlink="">
      <xdr:nvSpPr>
        <xdr:cNvPr id="328" name="補助費等該当値テキスト"/>
        <xdr:cNvSpPr txBox="1"/>
      </xdr:nvSpPr>
      <xdr:spPr>
        <a:xfrm>
          <a:off x="16598900" y="61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29" name="楕円 328"/>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30" name="テキスト ボックス 329"/>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31" name="楕円 330"/>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32" name="テキスト ボックス 331"/>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33" name="楕円 332"/>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34" name="テキスト ボックス 333"/>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35" name="楕円 334"/>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48531</xdr:rowOff>
    </xdr:from>
    <xdr:ext cx="762000" cy="259045"/>
    <xdr:sp macro="" textlink="">
      <xdr:nvSpPr>
        <xdr:cNvPr id="336" name="テキスト ボックス 335"/>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近年、起債の新規発行抑制により、類似団体平均を下回った。しかし平成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年度にかけて、統合中学校整備事業の大規模事業等により起債を行うため、減債基金や公共施設整備基金の活用等により、公債費の抑制に努める。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37846</xdr:rowOff>
    </xdr:to>
    <xdr:cxnSp macro="">
      <xdr:nvCxnSpPr>
        <xdr:cNvPr id="361" name="直線コネクタ 360"/>
        <xdr:cNvCxnSpPr/>
      </xdr:nvCxnSpPr>
      <xdr:spPr>
        <a:xfrm flipV="1">
          <a:off x="4826000" y="1260856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62"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63" name="直線コネクタ 362"/>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4"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5" name="直線コネクタ 364"/>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152146</xdr:rowOff>
    </xdr:from>
    <xdr:to>
      <xdr:col>24</xdr:col>
      <xdr:colOff>25400</xdr:colOff>
      <xdr:row>75</xdr:row>
      <xdr:rowOff>152146</xdr:rowOff>
    </xdr:to>
    <xdr:cxnSp macro="">
      <xdr:nvCxnSpPr>
        <xdr:cNvPr id="366" name="直線コネクタ 365"/>
        <xdr:cNvCxnSpPr/>
      </xdr:nvCxnSpPr>
      <xdr:spPr>
        <a:xfrm>
          <a:off x="3987800" y="130108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152146</xdr:rowOff>
    </xdr:from>
    <xdr:to>
      <xdr:col>19</xdr:col>
      <xdr:colOff>187325</xdr:colOff>
      <xdr:row>75</xdr:row>
      <xdr:rowOff>165863</xdr:rowOff>
    </xdr:to>
    <xdr:cxnSp macro="">
      <xdr:nvCxnSpPr>
        <xdr:cNvPr id="369" name="直線コネクタ 368"/>
        <xdr:cNvCxnSpPr/>
      </xdr:nvCxnSpPr>
      <xdr:spPr>
        <a:xfrm flipV="1">
          <a:off x="3098800" y="130108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0" name="フローチャート: 判断 369"/>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1" name="テキスト ボックス 370"/>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165863</xdr:rowOff>
    </xdr:from>
    <xdr:to>
      <xdr:col>15</xdr:col>
      <xdr:colOff>98425</xdr:colOff>
      <xdr:row>76</xdr:row>
      <xdr:rowOff>17272</xdr:rowOff>
    </xdr:to>
    <xdr:cxnSp macro="">
      <xdr:nvCxnSpPr>
        <xdr:cNvPr id="372" name="直線コネクタ 371"/>
        <xdr:cNvCxnSpPr/>
      </xdr:nvCxnSpPr>
      <xdr:spPr>
        <a:xfrm flipV="1">
          <a:off x="2209800" y="130246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73" name="フローチャート: 判断 372"/>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74" name="テキスト ボックス 373"/>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17272</xdr:rowOff>
    </xdr:from>
    <xdr:to>
      <xdr:col>11</xdr:col>
      <xdr:colOff>9525</xdr:colOff>
      <xdr:row>76</xdr:row>
      <xdr:rowOff>17272</xdr:rowOff>
    </xdr:to>
    <xdr:cxnSp macro="">
      <xdr:nvCxnSpPr>
        <xdr:cNvPr id="375" name="直線コネクタ 374"/>
        <xdr:cNvCxnSpPr/>
      </xdr:nvCxnSpPr>
      <xdr:spPr>
        <a:xfrm>
          <a:off x="1320800" y="13047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6" name="フローチャート: 判断 375"/>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7" name="テキスト ボックス 376"/>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78" name="フローチャート: 判断 377"/>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79" name="テキスト ボックス 378"/>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101346</xdr:rowOff>
    </xdr:from>
    <xdr:to>
      <xdr:col>24</xdr:col>
      <xdr:colOff>76200</xdr:colOff>
      <xdr:row>76</xdr:row>
      <xdr:rowOff>31496</xdr:rowOff>
    </xdr:to>
    <xdr:sp macro="" textlink="">
      <xdr:nvSpPr>
        <xdr:cNvPr id="385" name="楕円 384"/>
        <xdr:cNvSpPr/>
      </xdr:nvSpPr>
      <xdr:spPr>
        <a:xfrm>
          <a:off x="4775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117873</xdr:rowOff>
    </xdr:from>
    <xdr:ext cx="762000" cy="259045"/>
    <xdr:sp macro="" textlink="">
      <xdr:nvSpPr>
        <xdr:cNvPr id="386" name="公債費該当値テキスト"/>
        <xdr:cNvSpPr txBox="1"/>
      </xdr:nvSpPr>
      <xdr:spPr>
        <a:xfrm>
          <a:off x="4914900" y="128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101346</xdr:rowOff>
    </xdr:from>
    <xdr:to>
      <xdr:col>20</xdr:col>
      <xdr:colOff>38100</xdr:colOff>
      <xdr:row>76</xdr:row>
      <xdr:rowOff>31496</xdr:rowOff>
    </xdr:to>
    <xdr:sp macro="" textlink="">
      <xdr:nvSpPr>
        <xdr:cNvPr id="387" name="楕円 386"/>
        <xdr:cNvSpPr/>
      </xdr:nvSpPr>
      <xdr:spPr>
        <a:xfrm>
          <a:off x="3937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41673</xdr:rowOff>
    </xdr:from>
    <xdr:ext cx="736600" cy="259045"/>
    <xdr:sp macro="" textlink="">
      <xdr:nvSpPr>
        <xdr:cNvPr id="388" name="テキスト ボックス 387"/>
        <xdr:cNvSpPr txBox="1"/>
      </xdr:nvSpPr>
      <xdr:spPr>
        <a:xfrm>
          <a:off x="3606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115062</xdr:rowOff>
    </xdr:from>
    <xdr:to>
      <xdr:col>15</xdr:col>
      <xdr:colOff>149225</xdr:colOff>
      <xdr:row>76</xdr:row>
      <xdr:rowOff>45213</xdr:rowOff>
    </xdr:to>
    <xdr:sp macro="" textlink="">
      <xdr:nvSpPr>
        <xdr:cNvPr id="389" name="楕円 388"/>
        <xdr:cNvSpPr/>
      </xdr:nvSpPr>
      <xdr:spPr>
        <a:xfrm>
          <a:off x="3048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55389</xdr:rowOff>
    </xdr:from>
    <xdr:ext cx="762000" cy="259045"/>
    <xdr:sp macro="" textlink="">
      <xdr:nvSpPr>
        <xdr:cNvPr id="390" name="テキスト ボックス 389"/>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137922</xdr:rowOff>
    </xdr:from>
    <xdr:to>
      <xdr:col>11</xdr:col>
      <xdr:colOff>60325</xdr:colOff>
      <xdr:row>76</xdr:row>
      <xdr:rowOff>68072</xdr:rowOff>
    </xdr:to>
    <xdr:sp macro="" textlink="">
      <xdr:nvSpPr>
        <xdr:cNvPr id="391" name="楕円 390"/>
        <xdr:cNvSpPr/>
      </xdr:nvSpPr>
      <xdr:spPr>
        <a:xfrm>
          <a:off x="2159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78249</xdr:rowOff>
    </xdr:from>
    <xdr:ext cx="762000" cy="259045"/>
    <xdr:sp macro="" textlink="">
      <xdr:nvSpPr>
        <xdr:cNvPr id="392" name="テキスト ボックス 391"/>
        <xdr:cNvSpPr txBox="1"/>
      </xdr:nvSpPr>
      <xdr:spPr>
        <a:xfrm>
          <a:off x="1828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137922</xdr:rowOff>
    </xdr:from>
    <xdr:to>
      <xdr:col>6</xdr:col>
      <xdr:colOff>171450</xdr:colOff>
      <xdr:row>76</xdr:row>
      <xdr:rowOff>68072</xdr:rowOff>
    </xdr:to>
    <xdr:sp macro="" textlink="">
      <xdr:nvSpPr>
        <xdr:cNvPr id="393" name="楕円 392"/>
        <xdr:cNvSpPr/>
      </xdr:nvSpPr>
      <xdr:spPr>
        <a:xfrm>
          <a:off x="1270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78249</xdr:rowOff>
    </xdr:from>
    <xdr:ext cx="762000" cy="259045"/>
    <xdr:sp macro="" textlink="">
      <xdr:nvSpPr>
        <xdr:cNvPr id="394" name="テキスト ボックス 393"/>
        <xdr:cNvSpPr txBox="1"/>
      </xdr:nvSpPr>
      <xdr:spPr>
        <a:xfrm>
          <a:off x="939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維持修繕費、扶助費、繰出金について減少したものの、補助費等が増加したため、前年度と比較して横ばいとなった。また類似団体平均、全国平均、沖縄県平均と比較しても下回っている。今後も経常経費の抑制により適正な財政運営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67563</xdr:rowOff>
    </xdr:to>
    <xdr:cxnSp macro="">
      <xdr:nvCxnSpPr>
        <xdr:cNvPr id="420" name="直線コネクタ 419"/>
        <xdr:cNvCxnSpPr/>
      </xdr:nvCxnSpPr>
      <xdr:spPr>
        <a:xfrm flipV="1">
          <a:off x="16510000" y="12539980"/>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21"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2" name="直線コネクタ 421"/>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62992</xdr:rowOff>
    </xdr:from>
    <xdr:to>
      <xdr:col>82</xdr:col>
      <xdr:colOff>107950</xdr:colOff>
      <xdr:row>76</xdr:row>
      <xdr:rowOff>62992</xdr:rowOff>
    </xdr:to>
    <xdr:cxnSp macro="">
      <xdr:nvCxnSpPr>
        <xdr:cNvPr id="425" name="直線コネクタ 424"/>
        <xdr:cNvCxnSpPr/>
      </xdr:nvCxnSpPr>
      <xdr:spPr>
        <a:xfrm>
          <a:off x="15671800" y="13093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6" name="公債費以外平均値テキスト"/>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7" name="フローチャート: 判断 426"/>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62992</xdr:rowOff>
    </xdr:from>
    <xdr:to>
      <xdr:col>78</xdr:col>
      <xdr:colOff>69850</xdr:colOff>
      <xdr:row>76</xdr:row>
      <xdr:rowOff>122428</xdr:rowOff>
    </xdr:to>
    <xdr:cxnSp macro="">
      <xdr:nvCxnSpPr>
        <xdr:cNvPr id="428" name="直線コネクタ 427"/>
        <xdr:cNvCxnSpPr/>
      </xdr:nvCxnSpPr>
      <xdr:spPr>
        <a:xfrm flipV="1">
          <a:off x="14782800" y="130931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30" name="テキスト ボックス 429"/>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122428</xdr:rowOff>
    </xdr:from>
    <xdr:to>
      <xdr:col>73</xdr:col>
      <xdr:colOff>180975</xdr:colOff>
      <xdr:row>76</xdr:row>
      <xdr:rowOff>131572</xdr:rowOff>
    </xdr:to>
    <xdr:cxnSp macro="">
      <xdr:nvCxnSpPr>
        <xdr:cNvPr id="431" name="直線コネクタ 430"/>
        <xdr:cNvCxnSpPr/>
      </xdr:nvCxnSpPr>
      <xdr:spPr>
        <a:xfrm flipV="1">
          <a:off x="13893800" y="13152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156211</xdr:rowOff>
    </xdr:from>
    <xdr:to>
      <xdr:col>74</xdr:col>
      <xdr:colOff>31750</xdr:colOff>
      <xdr:row>76</xdr:row>
      <xdr:rowOff>86361</xdr:rowOff>
    </xdr:to>
    <xdr:sp macro="" textlink="">
      <xdr:nvSpPr>
        <xdr:cNvPr id="432" name="フローチャート: 判断 431"/>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33" name="テキスト ボックス 432"/>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113285</xdr:rowOff>
    </xdr:from>
    <xdr:to>
      <xdr:col>69</xdr:col>
      <xdr:colOff>92075</xdr:colOff>
      <xdr:row>76</xdr:row>
      <xdr:rowOff>131572</xdr:rowOff>
    </xdr:to>
    <xdr:cxnSp macro="">
      <xdr:nvCxnSpPr>
        <xdr:cNvPr id="434" name="直線コネクタ 433"/>
        <xdr:cNvCxnSpPr/>
      </xdr:nvCxnSpPr>
      <xdr:spPr>
        <a:xfrm>
          <a:off x="13004800" y="131434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35" name="フローチャート: 判断 434"/>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36" name="テキスト ボックス 435"/>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7" name="フローチャート: 判断 436"/>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8" name="テキスト ボックス 437"/>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44" name="楕円 443"/>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28719</xdr:rowOff>
    </xdr:from>
    <xdr:ext cx="762000" cy="259045"/>
    <xdr:sp macro="" textlink="">
      <xdr:nvSpPr>
        <xdr:cNvPr id="445" name="公債費以外該当値テキスト"/>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xdr:rowOff>
    </xdr:from>
    <xdr:to>
      <xdr:col>78</xdr:col>
      <xdr:colOff>120650</xdr:colOff>
      <xdr:row>76</xdr:row>
      <xdr:rowOff>113792</xdr:rowOff>
    </xdr:to>
    <xdr:sp macro="" textlink="">
      <xdr:nvSpPr>
        <xdr:cNvPr id="446" name="楕円 445"/>
        <xdr:cNvSpPr/>
      </xdr:nvSpPr>
      <xdr:spPr>
        <a:xfrm>
          <a:off x="15621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123969</xdr:rowOff>
    </xdr:from>
    <xdr:ext cx="736600" cy="259045"/>
    <xdr:sp macro="" textlink="">
      <xdr:nvSpPr>
        <xdr:cNvPr id="447" name="テキスト ボックス 446"/>
        <xdr:cNvSpPr txBox="1"/>
      </xdr:nvSpPr>
      <xdr:spPr>
        <a:xfrm>
          <a:off x="15290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71628</xdr:rowOff>
    </xdr:from>
    <xdr:to>
      <xdr:col>74</xdr:col>
      <xdr:colOff>31750</xdr:colOff>
      <xdr:row>77</xdr:row>
      <xdr:rowOff>1778</xdr:rowOff>
    </xdr:to>
    <xdr:sp macro="" textlink="">
      <xdr:nvSpPr>
        <xdr:cNvPr id="448" name="楕円 447"/>
        <xdr:cNvSpPr/>
      </xdr:nvSpPr>
      <xdr:spPr>
        <a:xfrm>
          <a:off x="14732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158005</xdr:rowOff>
    </xdr:from>
    <xdr:ext cx="762000" cy="259045"/>
    <xdr:sp macro="" textlink="">
      <xdr:nvSpPr>
        <xdr:cNvPr id="449" name="テキスト ボックス 448"/>
        <xdr:cNvSpPr txBox="1"/>
      </xdr:nvSpPr>
      <xdr:spPr>
        <a:xfrm>
          <a:off x="14401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80772</xdr:rowOff>
    </xdr:from>
    <xdr:to>
      <xdr:col>69</xdr:col>
      <xdr:colOff>142875</xdr:colOff>
      <xdr:row>77</xdr:row>
      <xdr:rowOff>10922</xdr:rowOff>
    </xdr:to>
    <xdr:sp macro="" textlink="">
      <xdr:nvSpPr>
        <xdr:cNvPr id="450" name="楕円 449"/>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167149</xdr:rowOff>
    </xdr:from>
    <xdr:ext cx="762000" cy="259045"/>
    <xdr:sp macro="" textlink="">
      <xdr:nvSpPr>
        <xdr:cNvPr id="451" name="テキスト ボックス 450"/>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62485</xdr:rowOff>
    </xdr:from>
    <xdr:to>
      <xdr:col>65</xdr:col>
      <xdr:colOff>53975</xdr:colOff>
      <xdr:row>76</xdr:row>
      <xdr:rowOff>164085</xdr:rowOff>
    </xdr:to>
    <xdr:sp macro="" textlink="">
      <xdr:nvSpPr>
        <xdr:cNvPr id="452" name="楕円 451"/>
        <xdr:cNvSpPr/>
      </xdr:nvSpPr>
      <xdr:spPr>
        <a:xfrm>
          <a:off x="12954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148862</xdr:rowOff>
    </xdr:from>
    <xdr:ext cx="762000" cy="259045"/>
    <xdr:sp macro="" textlink="">
      <xdr:nvSpPr>
        <xdr:cNvPr id="453" name="テキスト ボックス 452"/>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沖縄県恩納村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35781</xdr:rowOff>
    </xdr:from>
    <xdr:to>
      <xdr:col>29</xdr:col>
      <xdr:colOff>127000</xdr:colOff>
      <xdr:row>19</xdr:row>
      <xdr:rowOff>169436</xdr:rowOff>
    </xdr:to>
    <xdr:cxnSp macro="">
      <xdr:nvCxnSpPr>
        <xdr:cNvPr id="45" name="直線コネクタ 44"/>
        <xdr:cNvCxnSpPr/>
      </xdr:nvCxnSpPr>
      <xdr:spPr bwMode="auto">
        <a:xfrm flipV="1">
          <a:off x="5651500" y="2140806"/>
          <a:ext cx="0" cy="13338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141513</xdr:rowOff>
    </xdr:from>
    <xdr:ext cx="762000" cy="259045"/>
    <xdr:sp macro="" textlink="">
      <xdr:nvSpPr>
        <xdr:cNvPr id="46" name="人口1人当たり決算額の推移最小値テキスト130"/>
        <xdr:cNvSpPr txBox="1"/>
      </xdr:nvSpPr>
      <xdr:spPr>
        <a:xfrm>
          <a:off x="5740400" y="344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169436</xdr:rowOff>
    </xdr:from>
    <xdr:to>
      <xdr:col>30</xdr:col>
      <xdr:colOff>25400</xdr:colOff>
      <xdr:row>19</xdr:row>
      <xdr:rowOff>169436</xdr:rowOff>
    </xdr:to>
    <xdr:cxnSp macro="">
      <xdr:nvCxnSpPr>
        <xdr:cNvPr id="47" name="直線コネクタ 46"/>
        <xdr:cNvCxnSpPr/>
      </xdr:nvCxnSpPr>
      <xdr:spPr bwMode="auto">
        <a:xfrm>
          <a:off x="5562600" y="347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122158</xdr:rowOff>
    </xdr:from>
    <xdr:ext cx="762000" cy="259045"/>
    <xdr:sp macro="" textlink="">
      <xdr:nvSpPr>
        <xdr:cNvPr id="48" name="人口1人当たり決算額の推移最大値テキスト130"/>
        <xdr:cNvSpPr txBox="1"/>
      </xdr:nvSpPr>
      <xdr:spPr>
        <a:xfrm>
          <a:off x="5740400" y="18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35781</xdr:rowOff>
    </xdr:from>
    <xdr:to>
      <xdr:col>30</xdr:col>
      <xdr:colOff>25400</xdr:colOff>
      <xdr:row>12</xdr:row>
      <xdr:rowOff>35781</xdr:rowOff>
    </xdr:to>
    <xdr:cxnSp macro="">
      <xdr:nvCxnSpPr>
        <xdr:cNvPr id="49" name="直線コネクタ 48"/>
        <xdr:cNvCxnSpPr/>
      </xdr:nvCxnSpPr>
      <xdr:spPr bwMode="auto">
        <a:xfrm>
          <a:off x="5562600" y="2140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41854</xdr:rowOff>
    </xdr:from>
    <xdr:to>
      <xdr:col>29</xdr:col>
      <xdr:colOff>127000</xdr:colOff>
      <xdr:row>17</xdr:row>
      <xdr:rowOff>59784</xdr:rowOff>
    </xdr:to>
    <xdr:cxnSp macro="">
      <xdr:nvCxnSpPr>
        <xdr:cNvPr id="50" name="直線コネクタ 49"/>
        <xdr:cNvCxnSpPr/>
      </xdr:nvCxnSpPr>
      <xdr:spPr bwMode="auto">
        <a:xfrm flipV="1">
          <a:off x="5003800" y="3004129"/>
          <a:ext cx="647700" cy="17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69125</xdr:rowOff>
    </xdr:from>
    <xdr:ext cx="762000" cy="259045"/>
    <xdr:sp macro="" textlink="">
      <xdr:nvSpPr>
        <xdr:cNvPr id="51" name="人口1人当たり決算額の推移平均値テキスト130"/>
        <xdr:cNvSpPr txBox="1"/>
      </xdr:nvSpPr>
      <xdr:spPr>
        <a:xfrm>
          <a:off x="5740400" y="3031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97048</xdr:rowOff>
    </xdr:from>
    <xdr:to>
      <xdr:col>29</xdr:col>
      <xdr:colOff>177800</xdr:colOff>
      <xdr:row>18</xdr:row>
      <xdr:rowOff>27198</xdr:rowOff>
    </xdr:to>
    <xdr:sp macro="" textlink="">
      <xdr:nvSpPr>
        <xdr:cNvPr id="52" name="フローチャート: 判断 51"/>
        <xdr:cNvSpPr/>
      </xdr:nvSpPr>
      <xdr:spPr bwMode="auto">
        <a:xfrm>
          <a:off x="56007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45222</xdr:rowOff>
    </xdr:from>
    <xdr:to>
      <xdr:col>26</xdr:col>
      <xdr:colOff>50800</xdr:colOff>
      <xdr:row>17</xdr:row>
      <xdr:rowOff>59784</xdr:rowOff>
    </xdr:to>
    <xdr:cxnSp macro="">
      <xdr:nvCxnSpPr>
        <xdr:cNvPr id="53" name="直線コネクタ 52"/>
        <xdr:cNvCxnSpPr/>
      </xdr:nvCxnSpPr>
      <xdr:spPr bwMode="auto">
        <a:xfrm>
          <a:off x="4305300" y="3007497"/>
          <a:ext cx="698500" cy="14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110879</xdr:rowOff>
    </xdr:from>
    <xdr:to>
      <xdr:col>26</xdr:col>
      <xdr:colOff>101600</xdr:colOff>
      <xdr:row>18</xdr:row>
      <xdr:rowOff>41029</xdr:rowOff>
    </xdr:to>
    <xdr:sp macro="" textlink="">
      <xdr:nvSpPr>
        <xdr:cNvPr id="54" name="フローチャート: 判断 53"/>
        <xdr:cNvSpPr/>
      </xdr:nvSpPr>
      <xdr:spPr bwMode="auto">
        <a:xfrm>
          <a:off x="4953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25806</xdr:rowOff>
    </xdr:from>
    <xdr:ext cx="736600" cy="259045"/>
    <xdr:sp macro="" textlink="">
      <xdr:nvSpPr>
        <xdr:cNvPr id="55" name="テキスト ボックス 54"/>
        <xdr:cNvSpPr txBox="1"/>
      </xdr:nvSpPr>
      <xdr:spPr>
        <a:xfrm>
          <a:off x="4622800" y="3159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14468</xdr:rowOff>
    </xdr:from>
    <xdr:to>
      <xdr:col>22</xdr:col>
      <xdr:colOff>114300</xdr:colOff>
      <xdr:row>17</xdr:row>
      <xdr:rowOff>45222</xdr:rowOff>
    </xdr:to>
    <xdr:cxnSp macro="">
      <xdr:nvCxnSpPr>
        <xdr:cNvPr id="56" name="直線コネクタ 55"/>
        <xdr:cNvCxnSpPr/>
      </xdr:nvCxnSpPr>
      <xdr:spPr bwMode="auto">
        <a:xfrm>
          <a:off x="3606800" y="2976743"/>
          <a:ext cx="698500" cy="30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98275</xdr:rowOff>
    </xdr:from>
    <xdr:to>
      <xdr:col>22</xdr:col>
      <xdr:colOff>165100</xdr:colOff>
      <xdr:row>18</xdr:row>
      <xdr:rowOff>28425</xdr:rowOff>
    </xdr:to>
    <xdr:sp macro="" textlink="">
      <xdr:nvSpPr>
        <xdr:cNvPr id="57" name="フローチャート: 判断 56"/>
        <xdr:cNvSpPr/>
      </xdr:nvSpPr>
      <xdr:spPr bwMode="auto">
        <a:xfrm>
          <a:off x="4254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13202</xdr:rowOff>
    </xdr:from>
    <xdr:ext cx="762000" cy="259045"/>
    <xdr:sp macro="" textlink="">
      <xdr:nvSpPr>
        <xdr:cNvPr id="58" name="テキスト ボックス 57"/>
        <xdr:cNvSpPr txBox="1"/>
      </xdr:nvSpPr>
      <xdr:spPr>
        <a:xfrm>
          <a:off x="39243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14468</xdr:rowOff>
    </xdr:from>
    <xdr:to>
      <xdr:col>18</xdr:col>
      <xdr:colOff>177800</xdr:colOff>
      <xdr:row>17</xdr:row>
      <xdr:rowOff>32695</xdr:rowOff>
    </xdr:to>
    <xdr:cxnSp macro="">
      <xdr:nvCxnSpPr>
        <xdr:cNvPr id="59" name="直線コネクタ 58"/>
        <xdr:cNvCxnSpPr/>
      </xdr:nvCxnSpPr>
      <xdr:spPr bwMode="auto">
        <a:xfrm flipV="1">
          <a:off x="2908300" y="2976743"/>
          <a:ext cx="698500" cy="18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7388</xdr:rowOff>
    </xdr:from>
    <xdr:ext cx="762000" cy="259045"/>
    <xdr:sp macro="" textlink="">
      <xdr:nvSpPr>
        <xdr:cNvPr id="61" name="テキスト ボックス 60"/>
        <xdr:cNvSpPr txBox="1"/>
      </xdr:nvSpPr>
      <xdr:spPr>
        <a:xfrm>
          <a:off x="32258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30073</xdr:rowOff>
    </xdr:from>
    <xdr:ext cx="762000" cy="259045"/>
    <xdr:sp macro="" textlink="">
      <xdr:nvSpPr>
        <xdr:cNvPr id="63" name="テキスト ボックス 62"/>
        <xdr:cNvSpPr txBox="1"/>
      </xdr:nvSpPr>
      <xdr:spPr>
        <a:xfrm>
          <a:off x="2527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162504</xdr:rowOff>
    </xdr:from>
    <xdr:to>
      <xdr:col>29</xdr:col>
      <xdr:colOff>177800</xdr:colOff>
      <xdr:row>17</xdr:row>
      <xdr:rowOff>92654</xdr:rowOff>
    </xdr:to>
    <xdr:sp macro="" textlink="">
      <xdr:nvSpPr>
        <xdr:cNvPr id="69" name="楕円 68"/>
        <xdr:cNvSpPr/>
      </xdr:nvSpPr>
      <xdr:spPr bwMode="auto">
        <a:xfrm>
          <a:off x="5600700" y="2953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7581</xdr:rowOff>
    </xdr:from>
    <xdr:ext cx="762000" cy="259045"/>
    <xdr:sp macro="" textlink="">
      <xdr:nvSpPr>
        <xdr:cNvPr id="70" name="人口1人当たり決算額の推移該当値テキスト130"/>
        <xdr:cNvSpPr txBox="1"/>
      </xdr:nvSpPr>
      <xdr:spPr>
        <a:xfrm>
          <a:off x="5740400" y="279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8984</xdr:rowOff>
    </xdr:from>
    <xdr:to>
      <xdr:col>26</xdr:col>
      <xdr:colOff>101600</xdr:colOff>
      <xdr:row>17</xdr:row>
      <xdr:rowOff>110584</xdr:rowOff>
    </xdr:to>
    <xdr:sp macro="" textlink="">
      <xdr:nvSpPr>
        <xdr:cNvPr id="71" name="楕円 70"/>
        <xdr:cNvSpPr/>
      </xdr:nvSpPr>
      <xdr:spPr bwMode="auto">
        <a:xfrm>
          <a:off x="4953000" y="2971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120761</xdr:rowOff>
    </xdr:from>
    <xdr:ext cx="736600" cy="259045"/>
    <xdr:sp macro="" textlink="">
      <xdr:nvSpPr>
        <xdr:cNvPr id="72" name="テキスト ボックス 71"/>
        <xdr:cNvSpPr txBox="1"/>
      </xdr:nvSpPr>
      <xdr:spPr>
        <a:xfrm>
          <a:off x="4622800" y="2740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165872</xdr:rowOff>
    </xdr:from>
    <xdr:to>
      <xdr:col>22</xdr:col>
      <xdr:colOff>165100</xdr:colOff>
      <xdr:row>17</xdr:row>
      <xdr:rowOff>96022</xdr:rowOff>
    </xdr:to>
    <xdr:sp macro="" textlink="">
      <xdr:nvSpPr>
        <xdr:cNvPr id="73" name="楕円 72"/>
        <xdr:cNvSpPr/>
      </xdr:nvSpPr>
      <xdr:spPr bwMode="auto">
        <a:xfrm>
          <a:off x="4254500" y="2956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106199</xdr:rowOff>
    </xdr:from>
    <xdr:ext cx="762000" cy="259045"/>
    <xdr:sp macro="" textlink="">
      <xdr:nvSpPr>
        <xdr:cNvPr id="74" name="テキスト ボックス 73"/>
        <xdr:cNvSpPr txBox="1"/>
      </xdr:nvSpPr>
      <xdr:spPr>
        <a:xfrm>
          <a:off x="3924300" y="272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135118</xdr:rowOff>
    </xdr:from>
    <xdr:to>
      <xdr:col>19</xdr:col>
      <xdr:colOff>38100</xdr:colOff>
      <xdr:row>17</xdr:row>
      <xdr:rowOff>65268</xdr:rowOff>
    </xdr:to>
    <xdr:sp macro="" textlink="">
      <xdr:nvSpPr>
        <xdr:cNvPr id="75" name="楕円 74"/>
        <xdr:cNvSpPr/>
      </xdr:nvSpPr>
      <xdr:spPr bwMode="auto">
        <a:xfrm>
          <a:off x="3556000" y="2925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75445</xdr:rowOff>
    </xdr:from>
    <xdr:ext cx="762000" cy="259045"/>
    <xdr:sp macro="" textlink="">
      <xdr:nvSpPr>
        <xdr:cNvPr id="76" name="テキスト ボックス 75"/>
        <xdr:cNvSpPr txBox="1"/>
      </xdr:nvSpPr>
      <xdr:spPr>
        <a:xfrm>
          <a:off x="3225800" y="2694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153345</xdr:rowOff>
    </xdr:from>
    <xdr:to>
      <xdr:col>15</xdr:col>
      <xdr:colOff>101600</xdr:colOff>
      <xdr:row>17</xdr:row>
      <xdr:rowOff>83495</xdr:rowOff>
    </xdr:to>
    <xdr:sp macro="" textlink="">
      <xdr:nvSpPr>
        <xdr:cNvPr id="77" name="楕円 76"/>
        <xdr:cNvSpPr/>
      </xdr:nvSpPr>
      <xdr:spPr bwMode="auto">
        <a:xfrm>
          <a:off x="2857500" y="2944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93672</xdr:rowOff>
    </xdr:from>
    <xdr:ext cx="762000" cy="259045"/>
    <xdr:sp macro="" textlink="">
      <xdr:nvSpPr>
        <xdr:cNvPr id="78" name="テキスト ボックス 77"/>
        <xdr:cNvSpPr txBox="1"/>
      </xdr:nvSpPr>
      <xdr:spPr>
        <a:xfrm>
          <a:off x="2527300" y="2713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172053</xdr:rowOff>
    </xdr:from>
    <xdr:to>
      <xdr:col>29</xdr:col>
      <xdr:colOff>127000</xdr:colOff>
      <xdr:row>37</xdr:row>
      <xdr:rowOff>226460</xdr:rowOff>
    </xdr:to>
    <xdr:cxnSp macro="">
      <xdr:nvCxnSpPr>
        <xdr:cNvPr id="106" name="直線コネクタ 105"/>
        <xdr:cNvCxnSpPr/>
      </xdr:nvCxnSpPr>
      <xdr:spPr bwMode="auto">
        <a:xfrm flipV="1">
          <a:off x="5651500" y="6096603"/>
          <a:ext cx="0" cy="12545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198537</xdr:rowOff>
    </xdr:from>
    <xdr:ext cx="762000" cy="259045"/>
    <xdr:sp macro="" textlink="">
      <xdr:nvSpPr>
        <xdr:cNvPr id="107" name="人口1人当たり決算額の推移最小値テキスト445"/>
        <xdr:cNvSpPr txBox="1"/>
      </xdr:nvSpPr>
      <xdr:spPr>
        <a:xfrm>
          <a:off x="5740400" y="73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226460</xdr:rowOff>
    </xdr:from>
    <xdr:to>
      <xdr:col>30</xdr:col>
      <xdr:colOff>25400</xdr:colOff>
      <xdr:row>37</xdr:row>
      <xdr:rowOff>226460</xdr:rowOff>
    </xdr:to>
    <xdr:cxnSp macro="">
      <xdr:nvCxnSpPr>
        <xdr:cNvPr id="108" name="直線コネクタ 107"/>
        <xdr:cNvCxnSpPr/>
      </xdr:nvCxnSpPr>
      <xdr:spPr bwMode="auto">
        <a:xfrm>
          <a:off x="5562600" y="7351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86980</xdr:rowOff>
    </xdr:from>
    <xdr:ext cx="762000" cy="259045"/>
    <xdr:sp macro="" textlink="">
      <xdr:nvSpPr>
        <xdr:cNvPr id="109" name="人口1人当たり決算額の推移最大値テキスト445"/>
        <xdr:cNvSpPr txBox="1"/>
      </xdr:nvSpPr>
      <xdr:spPr>
        <a:xfrm>
          <a:off x="5740400" y="5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172053</xdr:rowOff>
    </xdr:from>
    <xdr:to>
      <xdr:col>30</xdr:col>
      <xdr:colOff>25400</xdr:colOff>
      <xdr:row>33</xdr:row>
      <xdr:rowOff>172053</xdr:rowOff>
    </xdr:to>
    <xdr:cxnSp macro="">
      <xdr:nvCxnSpPr>
        <xdr:cNvPr id="110" name="直線コネクタ 109"/>
        <xdr:cNvCxnSpPr/>
      </xdr:nvCxnSpPr>
      <xdr:spPr bwMode="auto">
        <a:xfrm>
          <a:off x="5562600" y="6096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246938</xdr:rowOff>
    </xdr:from>
    <xdr:to>
      <xdr:col>29</xdr:col>
      <xdr:colOff>127000</xdr:colOff>
      <xdr:row>35</xdr:row>
      <xdr:rowOff>266274</xdr:rowOff>
    </xdr:to>
    <xdr:cxnSp macro="">
      <xdr:nvCxnSpPr>
        <xdr:cNvPr id="111" name="直線コネクタ 110"/>
        <xdr:cNvCxnSpPr/>
      </xdr:nvCxnSpPr>
      <xdr:spPr bwMode="auto">
        <a:xfrm flipV="1">
          <a:off x="5003800" y="6857288"/>
          <a:ext cx="647700" cy="19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291190</xdr:rowOff>
    </xdr:from>
    <xdr:ext cx="762000" cy="259045"/>
    <xdr:sp macro="" textlink="">
      <xdr:nvSpPr>
        <xdr:cNvPr id="112" name="人口1人当たり決算額の推移平均値テキスト445"/>
        <xdr:cNvSpPr txBox="1"/>
      </xdr:nvSpPr>
      <xdr:spPr>
        <a:xfrm>
          <a:off x="5740400" y="6558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103213</xdr:rowOff>
    </xdr:from>
    <xdr:to>
      <xdr:col>29</xdr:col>
      <xdr:colOff>177800</xdr:colOff>
      <xdr:row>35</xdr:row>
      <xdr:rowOff>204813</xdr:rowOff>
    </xdr:to>
    <xdr:sp macro="" textlink="">
      <xdr:nvSpPr>
        <xdr:cNvPr id="113" name="フローチャート: 判断 112"/>
        <xdr:cNvSpPr/>
      </xdr:nvSpPr>
      <xdr:spPr bwMode="auto">
        <a:xfrm>
          <a:off x="56007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240405</xdr:rowOff>
    </xdr:from>
    <xdr:to>
      <xdr:col>26</xdr:col>
      <xdr:colOff>50800</xdr:colOff>
      <xdr:row>35</xdr:row>
      <xdr:rowOff>266274</xdr:rowOff>
    </xdr:to>
    <xdr:cxnSp macro="">
      <xdr:nvCxnSpPr>
        <xdr:cNvPr id="114" name="直線コネクタ 113"/>
        <xdr:cNvCxnSpPr/>
      </xdr:nvCxnSpPr>
      <xdr:spPr bwMode="auto">
        <a:xfrm>
          <a:off x="4305300" y="6850755"/>
          <a:ext cx="698500" cy="25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107061</xdr:rowOff>
    </xdr:from>
    <xdr:to>
      <xdr:col>26</xdr:col>
      <xdr:colOff>101600</xdr:colOff>
      <xdr:row>35</xdr:row>
      <xdr:rowOff>208661</xdr:rowOff>
    </xdr:to>
    <xdr:sp macro="" textlink="">
      <xdr:nvSpPr>
        <xdr:cNvPr id="115" name="フローチャート: 判断 114"/>
        <xdr:cNvSpPr/>
      </xdr:nvSpPr>
      <xdr:spPr bwMode="auto">
        <a:xfrm>
          <a:off x="4953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218838</xdr:rowOff>
    </xdr:from>
    <xdr:ext cx="736600" cy="259045"/>
    <xdr:sp macro="" textlink="">
      <xdr:nvSpPr>
        <xdr:cNvPr id="116" name="テキスト ボックス 115"/>
        <xdr:cNvSpPr txBox="1"/>
      </xdr:nvSpPr>
      <xdr:spPr>
        <a:xfrm>
          <a:off x="4622800" y="6486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221679</xdr:rowOff>
    </xdr:from>
    <xdr:to>
      <xdr:col>22</xdr:col>
      <xdr:colOff>114300</xdr:colOff>
      <xdr:row>35</xdr:row>
      <xdr:rowOff>240405</xdr:rowOff>
    </xdr:to>
    <xdr:cxnSp macro="">
      <xdr:nvCxnSpPr>
        <xdr:cNvPr id="117" name="直線コネクタ 116"/>
        <xdr:cNvCxnSpPr/>
      </xdr:nvCxnSpPr>
      <xdr:spPr bwMode="auto">
        <a:xfrm>
          <a:off x="3606800" y="6832029"/>
          <a:ext cx="698500" cy="18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82582</xdr:rowOff>
    </xdr:from>
    <xdr:to>
      <xdr:col>22</xdr:col>
      <xdr:colOff>165100</xdr:colOff>
      <xdr:row>35</xdr:row>
      <xdr:rowOff>184182</xdr:rowOff>
    </xdr:to>
    <xdr:sp macro="" textlink="">
      <xdr:nvSpPr>
        <xdr:cNvPr id="118" name="フローチャート: 判断 117"/>
        <xdr:cNvSpPr/>
      </xdr:nvSpPr>
      <xdr:spPr bwMode="auto">
        <a:xfrm>
          <a:off x="4254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194359</xdr:rowOff>
    </xdr:from>
    <xdr:ext cx="762000" cy="259045"/>
    <xdr:sp macro="" textlink="">
      <xdr:nvSpPr>
        <xdr:cNvPr id="119" name="テキスト ボックス 118"/>
        <xdr:cNvSpPr txBox="1"/>
      </xdr:nvSpPr>
      <xdr:spPr>
        <a:xfrm>
          <a:off x="39243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201790</xdr:rowOff>
    </xdr:from>
    <xdr:to>
      <xdr:col>18</xdr:col>
      <xdr:colOff>177800</xdr:colOff>
      <xdr:row>35</xdr:row>
      <xdr:rowOff>221679</xdr:rowOff>
    </xdr:to>
    <xdr:cxnSp macro="">
      <xdr:nvCxnSpPr>
        <xdr:cNvPr id="120" name="直線コネクタ 119"/>
        <xdr:cNvCxnSpPr/>
      </xdr:nvCxnSpPr>
      <xdr:spPr bwMode="auto">
        <a:xfrm>
          <a:off x="2908300" y="6812140"/>
          <a:ext cx="698500" cy="19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69723</xdr:rowOff>
    </xdr:from>
    <xdr:to>
      <xdr:col>19</xdr:col>
      <xdr:colOff>38100</xdr:colOff>
      <xdr:row>35</xdr:row>
      <xdr:rowOff>171323</xdr:rowOff>
    </xdr:to>
    <xdr:sp macro="" textlink="">
      <xdr:nvSpPr>
        <xdr:cNvPr id="121" name="フローチャート: 判断 120"/>
        <xdr:cNvSpPr/>
      </xdr:nvSpPr>
      <xdr:spPr bwMode="auto">
        <a:xfrm>
          <a:off x="35560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181500</xdr:rowOff>
    </xdr:from>
    <xdr:ext cx="762000" cy="259045"/>
    <xdr:sp macro="" textlink="">
      <xdr:nvSpPr>
        <xdr:cNvPr id="122" name="テキスト ボックス 121"/>
        <xdr:cNvSpPr txBox="1"/>
      </xdr:nvSpPr>
      <xdr:spPr>
        <a:xfrm>
          <a:off x="32258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24250</xdr:rowOff>
    </xdr:from>
    <xdr:to>
      <xdr:col>15</xdr:col>
      <xdr:colOff>101600</xdr:colOff>
      <xdr:row>35</xdr:row>
      <xdr:rowOff>125850</xdr:rowOff>
    </xdr:to>
    <xdr:sp macro="" textlink="">
      <xdr:nvSpPr>
        <xdr:cNvPr id="123" name="フローチャート: 判断 122"/>
        <xdr:cNvSpPr/>
      </xdr:nvSpPr>
      <xdr:spPr bwMode="auto">
        <a:xfrm>
          <a:off x="2857500" y="6634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136027</xdr:rowOff>
    </xdr:from>
    <xdr:ext cx="762000" cy="259045"/>
    <xdr:sp macro="" textlink="">
      <xdr:nvSpPr>
        <xdr:cNvPr id="124" name="テキスト ボックス 123"/>
        <xdr:cNvSpPr txBox="1"/>
      </xdr:nvSpPr>
      <xdr:spPr>
        <a:xfrm>
          <a:off x="2527300" y="64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196138</xdr:rowOff>
    </xdr:from>
    <xdr:to>
      <xdr:col>29</xdr:col>
      <xdr:colOff>177800</xdr:colOff>
      <xdr:row>35</xdr:row>
      <xdr:rowOff>297738</xdr:rowOff>
    </xdr:to>
    <xdr:sp macro="" textlink="">
      <xdr:nvSpPr>
        <xdr:cNvPr id="130" name="楕円 129"/>
        <xdr:cNvSpPr/>
      </xdr:nvSpPr>
      <xdr:spPr bwMode="auto">
        <a:xfrm>
          <a:off x="5600700" y="6806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168215</xdr:rowOff>
    </xdr:from>
    <xdr:ext cx="762000" cy="259045"/>
    <xdr:sp macro="" textlink="">
      <xdr:nvSpPr>
        <xdr:cNvPr id="131" name="人口1人当たり決算額の推移該当値テキスト445"/>
        <xdr:cNvSpPr txBox="1"/>
      </xdr:nvSpPr>
      <xdr:spPr>
        <a:xfrm>
          <a:off x="5740400" y="677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215474</xdr:rowOff>
    </xdr:from>
    <xdr:to>
      <xdr:col>26</xdr:col>
      <xdr:colOff>101600</xdr:colOff>
      <xdr:row>35</xdr:row>
      <xdr:rowOff>317074</xdr:rowOff>
    </xdr:to>
    <xdr:sp macro="" textlink="">
      <xdr:nvSpPr>
        <xdr:cNvPr id="132" name="楕円 131"/>
        <xdr:cNvSpPr/>
      </xdr:nvSpPr>
      <xdr:spPr bwMode="auto">
        <a:xfrm>
          <a:off x="4953000" y="6825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301851</xdr:rowOff>
    </xdr:from>
    <xdr:ext cx="736600" cy="259045"/>
    <xdr:sp macro="" textlink="">
      <xdr:nvSpPr>
        <xdr:cNvPr id="133" name="テキスト ボックス 132"/>
        <xdr:cNvSpPr txBox="1"/>
      </xdr:nvSpPr>
      <xdr:spPr>
        <a:xfrm>
          <a:off x="4622800" y="6912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189605</xdr:rowOff>
    </xdr:from>
    <xdr:to>
      <xdr:col>22</xdr:col>
      <xdr:colOff>165100</xdr:colOff>
      <xdr:row>35</xdr:row>
      <xdr:rowOff>291205</xdr:rowOff>
    </xdr:to>
    <xdr:sp macro="" textlink="">
      <xdr:nvSpPr>
        <xdr:cNvPr id="134" name="楕円 133"/>
        <xdr:cNvSpPr/>
      </xdr:nvSpPr>
      <xdr:spPr bwMode="auto">
        <a:xfrm>
          <a:off x="4254500" y="6799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275982</xdr:rowOff>
    </xdr:from>
    <xdr:ext cx="762000" cy="259045"/>
    <xdr:sp macro="" textlink="">
      <xdr:nvSpPr>
        <xdr:cNvPr id="135" name="テキスト ボックス 134"/>
        <xdr:cNvSpPr txBox="1"/>
      </xdr:nvSpPr>
      <xdr:spPr>
        <a:xfrm>
          <a:off x="3924300" y="688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170879</xdr:rowOff>
    </xdr:from>
    <xdr:to>
      <xdr:col>19</xdr:col>
      <xdr:colOff>38100</xdr:colOff>
      <xdr:row>35</xdr:row>
      <xdr:rowOff>272479</xdr:rowOff>
    </xdr:to>
    <xdr:sp macro="" textlink="">
      <xdr:nvSpPr>
        <xdr:cNvPr id="136" name="楕円 135"/>
        <xdr:cNvSpPr/>
      </xdr:nvSpPr>
      <xdr:spPr bwMode="auto">
        <a:xfrm>
          <a:off x="3556000" y="6781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257256</xdr:rowOff>
    </xdr:from>
    <xdr:ext cx="762000" cy="259045"/>
    <xdr:sp macro="" textlink="">
      <xdr:nvSpPr>
        <xdr:cNvPr id="137" name="テキスト ボックス 136"/>
        <xdr:cNvSpPr txBox="1"/>
      </xdr:nvSpPr>
      <xdr:spPr>
        <a:xfrm>
          <a:off x="3225800" y="686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150990</xdr:rowOff>
    </xdr:from>
    <xdr:to>
      <xdr:col>15</xdr:col>
      <xdr:colOff>101600</xdr:colOff>
      <xdr:row>35</xdr:row>
      <xdr:rowOff>252590</xdr:rowOff>
    </xdr:to>
    <xdr:sp macro="" textlink="">
      <xdr:nvSpPr>
        <xdr:cNvPr id="138" name="楕円 137"/>
        <xdr:cNvSpPr/>
      </xdr:nvSpPr>
      <xdr:spPr bwMode="auto">
        <a:xfrm>
          <a:off x="2857500" y="6761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237367</xdr:rowOff>
    </xdr:from>
    <xdr:ext cx="762000" cy="259045"/>
    <xdr:sp macro="" textlink="">
      <xdr:nvSpPr>
        <xdr:cNvPr id="139" name="テキスト ボックス 138"/>
        <xdr:cNvSpPr txBox="1"/>
      </xdr:nvSpPr>
      <xdr:spPr>
        <a:xfrm>
          <a:off x="2527300" y="684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沖縄県恩納村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10,937
10,240
50.83
10,580,968
9,737,046
674,684
3,262,005
3,660,857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7744</xdr:rowOff>
    </xdr:from>
    <xdr:to>
      <xdr:col>24</xdr:col>
      <xdr:colOff>62865</xdr:colOff>
      <xdr:row>39</xdr:row>
      <xdr:rowOff>35382</xdr:rowOff>
    </xdr:to>
    <xdr:cxnSp macro="">
      <xdr:nvCxnSpPr>
        <xdr:cNvPr id="56" name="直線コネクタ 55"/>
        <xdr:cNvCxnSpPr/>
      </xdr:nvCxnSpPr>
      <xdr:spPr>
        <a:xfrm flipV="1">
          <a:off x="4633595" y="5322694"/>
          <a:ext cx="1270" cy="139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39209</xdr:rowOff>
    </xdr:from>
    <xdr:ext cx="534377" cy="259045"/>
    <xdr:sp macro="" textlink="">
      <xdr:nvSpPr>
        <xdr:cNvPr id="57" name="人件費最小値テキスト"/>
        <xdr:cNvSpPr txBox="1"/>
      </xdr:nvSpPr>
      <xdr:spPr>
        <a:xfrm>
          <a:off x="4686300" y="67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35382</xdr:rowOff>
    </xdr:from>
    <xdr:to>
      <xdr:col>24</xdr:col>
      <xdr:colOff>152400</xdr:colOff>
      <xdr:row>39</xdr:row>
      <xdr:rowOff>35382</xdr:rowOff>
    </xdr:to>
    <xdr:cxnSp macro="">
      <xdr:nvCxnSpPr>
        <xdr:cNvPr id="58" name="直線コネクタ 57"/>
        <xdr:cNvCxnSpPr/>
      </xdr:nvCxnSpPr>
      <xdr:spPr>
        <a:xfrm>
          <a:off x="4546600" y="67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125871</xdr:rowOff>
    </xdr:from>
    <xdr:ext cx="599010" cy="259045"/>
    <xdr:sp macro="" textlink="">
      <xdr:nvSpPr>
        <xdr:cNvPr id="59" name="人件費最大値テキスト"/>
        <xdr:cNvSpPr txBox="1"/>
      </xdr:nvSpPr>
      <xdr:spPr>
        <a:xfrm>
          <a:off x="4686300" y="50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7744</xdr:rowOff>
    </xdr:from>
    <xdr:to>
      <xdr:col>24</xdr:col>
      <xdr:colOff>152400</xdr:colOff>
      <xdr:row>31</xdr:row>
      <xdr:rowOff>7744</xdr:rowOff>
    </xdr:to>
    <xdr:cxnSp macro="">
      <xdr:nvCxnSpPr>
        <xdr:cNvPr id="60" name="直線コネクタ 59"/>
        <xdr:cNvCxnSpPr/>
      </xdr:nvCxnSpPr>
      <xdr:spPr>
        <a:xfrm>
          <a:off x="4546600" y="53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86535</xdr:rowOff>
    </xdr:from>
    <xdr:to>
      <xdr:col>24</xdr:col>
      <xdr:colOff>63500</xdr:colOff>
      <xdr:row>36</xdr:row>
      <xdr:rowOff>93226</xdr:rowOff>
    </xdr:to>
    <xdr:cxnSp macro="">
      <xdr:nvCxnSpPr>
        <xdr:cNvPr id="61" name="直線コネクタ 60"/>
        <xdr:cNvCxnSpPr/>
      </xdr:nvCxnSpPr>
      <xdr:spPr>
        <a:xfrm flipV="1">
          <a:off x="3797300" y="6258735"/>
          <a:ext cx="838200" cy="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32488</xdr:rowOff>
    </xdr:from>
    <xdr:ext cx="534377" cy="259045"/>
    <xdr:sp macro="" textlink="">
      <xdr:nvSpPr>
        <xdr:cNvPr id="62" name="人件費平均値テキスト"/>
        <xdr:cNvSpPr txBox="1"/>
      </xdr:nvSpPr>
      <xdr:spPr>
        <a:xfrm>
          <a:off x="4686300" y="63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54061</xdr:rowOff>
    </xdr:from>
    <xdr:to>
      <xdr:col>24</xdr:col>
      <xdr:colOff>114300</xdr:colOff>
      <xdr:row>37</xdr:row>
      <xdr:rowOff>155661</xdr:rowOff>
    </xdr:to>
    <xdr:sp macro="" textlink="">
      <xdr:nvSpPr>
        <xdr:cNvPr id="63" name="フローチャート: 判断 62"/>
        <xdr:cNvSpPr/>
      </xdr:nvSpPr>
      <xdr:spPr>
        <a:xfrm>
          <a:off x="45847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62593</xdr:rowOff>
    </xdr:from>
    <xdr:to>
      <xdr:col>19</xdr:col>
      <xdr:colOff>177800</xdr:colOff>
      <xdr:row>36</xdr:row>
      <xdr:rowOff>93226</xdr:rowOff>
    </xdr:to>
    <xdr:cxnSp macro="">
      <xdr:nvCxnSpPr>
        <xdr:cNvPr id="64" name="直線コネクタ 63"/>
        <xdr:cNvCxnSpPr/>
      </xdr:nvCxnSpPr>
      <xdr:spPr>
        <a:xfrm>
          <a:off x="2908300" y="6234793"/>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64615</xdr:rowOff>
    </xdr:from>
    <xdr:to>
      <xdr:col>20</xdr:col>
      <xdr:colOff>38100</xdr:colOff>
      <xdr:row>37</xdr:row>
      <xdr:rowOff>166215</xdr:rowOff>
    </xdr:to>
    <xdr:sp macro="" textlink="">
      <xdr:nvSpPr>
        <xdr:cNvPr id="65" name="フローチャート: 判断 64"/>
        <xdr:cNvSpPr/>
      </xdr:nvSpPr>
      <xdr:spPr>
        <a:xfrm>
          <a:off x="3746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157342</xdr:rowOff>
    </xdr:from>
    <xdr:ext cx="534377" cy="259045"/>
    <xdr:sp macro="" textlink="">
      <xdr:nvSpPr>
        <xdr:cNvPr id="66" name="テキスト ボックス 65"/>
        <xdr:cNvSpPr txBox="1"/>
      </xdr:nvSpPr>
      <xdr:spPr>
        <a:xfrm>
          <a:off x="3530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50950</xdr:rowOff>
    </xdr:from>
    <xdr:to>
      <xdr:col>15</xdr:col>
      <xdr:colOff>50800</xdr:colOff>
      <xdr:row>36</xdr:row>
      <xdr:rowOff>62593</xdr:rowOff>
    </xdr:to>
    <xdr:cxnSp macro="">
      <xdr:nvCxnSpPr>
        <xdr:cNvPr id="67" name="直線コネクタ 66"/>
        <xdr:cNvCxnSpPr/>
      </xdr:nvCxnSpPr>
      <xdr:spPr>
        <a:xfrm>
          <a:off x="2019300" y="6223150"/>
          <a:ext cx="889000" cy="1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42281</xdr:rowOff>
    </xdr:from>
    <xdr:to>
      <xdr:col>15</xdr:col>
      <xdr:colOff>101600</xdr:colOff>
      <xdr:row>37</xdr:row>
      <xdr:rowOff>143881</xdr:rowOff>
    </xdr:to>
    <xdr:sp macro="" textlink="">
      <xdr:nvSpPr>
        <xdr:cNvPr id="68" name="フローチャート: 判断 67"/>
        <xdr:cNvSpPr/>
      </xdr:nvSpPr>
      <xdr:spPr>
        <a:xfrm>
          <a:off x="2857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135008</xdr:rowOff>
    </xdr:from>
    <xdr:ext cx="534377" cy="259045"/>
    <xdr:sp macro="" textlink="">
      <xdr:nvSpPr>
        <xdr:cNvPr id="69" name="テキスト ボックス 68"/>
        <xdr:cNvSpPr txBox="1"/>
      </xdr:nvSpPr>
      <xdr:spPr>
        <a:xfrm>
          <a:off x="2641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50950</xdr:rowOff>
    </xdr:from>
    <xdr:to>
      <xdr:col>10</xdr:col>
      <xdr:colOff>114300</xdr:colOff>
      <xdr:row>36</xdr:row>
      <xdr:rowOff>59812</xdr:rowOff>
    </xdr:to>
    <xdr:cxnSp macro="">
      <xdr:nvCxnSpPr>
        <xdr:cNvPr id="70" name="直線コネクタ 69"/>
        <xdr:cNvCxnSpPr/>
      </xdr:nvCxnSpPr>
      <xdr:spPr>
        <a:xfrm flipV="1">
          <a:off x="1130300" y="6223150"/>
          <a:ext cx="889000" cy="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34836</xdr:rowOff>
    </xdr:from>
    <xdr:to>
      <xdr:col>10</xdr:col>
      <xdr:colOff>165100</xdr:colOff>
      <xdr:row>37</xdr:row>
      <xdr:rowOff>136436</xdr:rowOff>
    </xdr:to>
    <xdr:sp macro="" textlink="">
      <xdr:nvSpPr>
        <xdr:cNvPr id="71" name="フローチャート: 判断 70"/>
        <xdr:cNvSpPr/>
      </xdr:nvSpPr>
      <xdr:spPr>
        <a:xfrm>
          <a:off x="1968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127563</xdr:rowOff>
    </xdr:from>
    <xdr:ext cx="534377" cy="259045"/>
    <xdr:sp macro="" textlink="">
      <xdr:nvSpPr>
        <xdr:cNvPr id="72" name="テキスト ボックス 71"/>
        <xdr:cNvSpPr txBox="1"/>
      </xdr:nvSpPr>
      <xdr:spPr>
        <a:xfrm>
          <a:off x="1752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52012</xdr:rowOff>
    </xdr:from>
    <xdr:to>
      <xdr:col>6</xdr:col>
      <xdr:colOff>38100</xdr:colOff>
      <xdr:row>37</xdr:row>
      <xdr:rowOff>153612</xdr:rowOff>
    </xdr:to>
    <xdr:sp macro="" textlink="">
      <xdr:nvSpPr>
        <xdr:cNvPr id="73" name="フローチャート: 判断 72"/>
        <xdr:cNvSpPr/>
      </xdr:nvSpPr>
      <xdr:spPr>
        <a:xfrm>
          <a:off x="1079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144739</xdr:rowOff>
    </xdr:from>
    <xdr:ext cx="534377" cy="259045"/>
    <xdr:sp macro="" textlink="">
      <xdr:nvSpPr>
        <xdr:cNvPr id="74" name="テキスト ボックス 73"/>
        <xdr:cNvSpPr txBox="1"/>
      </xdr:nvSpPr>
      <xdr:spPr>
        <a:xfrm>
          <a:off x="863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35735</xdr:rowOff>
    </xdr:from>
    <xdr:to>
      <xdr:col>24</xdr:col>
      <xdr:colOff>114300</xdr:colOff>
      <xdr:row>36</xdr:row>
      <xdr:rowOff>137335</xdr:rowOff>
    </xdr:to>
    <xdr:sp macro="" textlink="">
      <xdr:nvSpPr>
        <xdr:cNvPr id="80" name="楕円 79"/>
        <xdr:cNvSpPr/>
      </xdr:nvSpPr>
      <xdr:spPr>
        <a:xfrm>
          <a:off x="4584700" y="620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58612</xdr:rowOff>
    </xdr:from>
    <xdr:ext cx="599010" cy="259045"/>
    <xdr:sp macro="" textlink="">
      <xdr:nvSpPr>
        <xdr:cNvPr id="81" name="人件費該当値テキスト"/>
        <xdr:cNvSpPr txBox="1"/>
      </xdr:nvSpPr>
      <xdr:spPr>
        <a:xfrm>
          <a:off x="4686300" y="6059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42426</xdr:rowOff>
    </xdr:from>
    <xdr:to>
      <xdr:col>20</xdr:col>
      <xdr:colOff>38100</xdr:colOff>
      <xdr:row>36</xdr:row>
      <xdr:rowOff>144026</xdr:rowOff>
    </xdr:to>
    <xdr:sp macro="" textlink="">
      <xdr:nvSpPr>
        <xdr:cNvPr id="82" name="楕円 81"/>
        <xdr:cNvSpPr/>
      </xdr:nvSpPr>
      <xdr:spPr>
        <a:xfrm>
          <a:off x="3746500" y="621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160553</xdr:rowOff>
    </xdr:from>
    <xdr:ext cx="599010" cy="259045"/>
    <xdr:sp macro="" textlink="">
      <xdr:nvSpPr>
        <xdr:cNvPr id="83" name="テキスト ボックス 82"/>
        <xdr:cNvSpPr txBox="1"/>
      </xdr:nvSpPr>
      <xdr:spPr>
        <a:xfrm>
          <a:off x="3497795" y="598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11793</xdr:rowOff>
    </xdr:from>
    <xdr:to>
      <xdr:col>15</xdr:col>
      <xdr:colOff>101600</xdr:colOff>
      <xdr:row>36</xdr:row>
      <xdr:rowOff>113393</xdr:rowOff>
    </xdr:to>
    <xdr:sp macro="" textlink="">
      <xdr:nvSpPr>
        <xdr:cNvPr id="84" name="楕円 83"/>
        <xdr:cNvSpPr/>
      </xdr:nvSpPr>
      <xdr:spPr>
        <a:xfrm>
          <a:off x="2857500" y="618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129920</xdr:rowOff>
    </xdr:from>
    <xdr:ext cx="599010" cy="259045"/>
    <xdr:sp macro="" textlink="">
      <xdr:nvSpPr>
        <xdr:cNvPr id="85" name="テキスト ボックス 84"/>
        <xdr:cNvSpPr txBox="1"/>
      </xdr:nvSpPr>
      <xdr:spPr>
        <a:xfrm>
          <a:off x="2608795" y="595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150</xdr:rowOff>
    </xdr:from>
    <xdr:to>
      <xdr:col>10</xdr:col>
      <xdr:colOff>165100</xdr:colOff>
      <xdr:row>36</xdr:row>
      <xdr:rowOff>101750</xdr:rowOff>
    </xdr:to>
    <xdr:sp macro="" textlink="">
      <xdr:nvSpPr>
        <xdr:cNvPr id="86" name="楕円 85"/>
        <xdr:cNvSpPr/>
      </xdr:nvSpPr>
      <xdr:spPr>
        <a:xfrm>
          <a:off x="1968500" y="617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118277</xdr:rowOff>
    </xdr:from>
    <xdr:ext cx="599010" cy="259045"/>
    <xdr:sp macro="" textlink="">
      <xdr:nvSpPr>
        <xdr:cNvPr id="87" name="テキスト ボックス 86"/>
        <xdr:cNvSpPr txBox="1"/>
      </xdr:nvSpPr>
      <xdr:spPr>
        <a:xfrm>
          <a:off x="1719795" y="5947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9012</xdr:rowOff>
    </xdr:from>
    <xdr:to>
      <xdr:col>6</xdr:col>
      <xdr:colOff>38100</xdr:colOff>
      <xdr:row>36</xdr:row>
      <xdr:rowOff>110612</xdr:rowOff>
    </xdr:to>
    <xdr:sp macro="" textlink="">
      <xdr:nvSpPr>
        <xdr:cNvPr id="88" name="楕円 87"/>
        <xdr:cNvSpPr/>
      </xdr:nvSpPr>
      <xdr:spPr>
        <a:xfrm>
          <a:off x="1079500" y="618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127139</xdr:rowOff>
    </xdr:from>
    <xdr:ext cx="599010" cy="259045"/>
    <xdr:sp macro="" textlink="">
      <xdr:nvSpPr>
        <xdr:cNvPr id="89" name="テキスト ボックス 88"/>
        <xdr:cNvSpPr txBox="1"/>
      </xdr:nvSpPr>
      <xdr:spPr>
        <a:xfrm>
          <a:off x="830795" y="595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81709</xdr:rowOff>
    </xdr:from>
    <xdr:to>
      <xdr:col>24</xdr:col>
      <xdr:colOff>62865</xdr:colOff>
      <xdr:row>57</xdr:row>
      <xdr:rowOff>144652</xdr:rowOff>
    </xdr:to>
    <xdr:cxnSp macro="">
      <xdr:nvCxnSpPr>
        <xdr:cNvPr id="111" name="直線コネクタ 110"/>
        <xdr:cNvCxnSpPr/>
      </xdr:nvCxnSpPr>
      <xdr:spPr>
        <a:xfrm flipV="1">
          <a:off x="4633595" y="8654209"/>
          <a:ext cx="1270" cy="1263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148479</xdr:rowOff>
    </xdr:from>
    <xdr:ext cx="534377" cy="259045"/>
    <xdr:sp macro="" textlink="">
      <xdr:nvSpPr>
        <xdr:cNvPr id="112" name="物件費最小値テキスト"/>
        <xdr:cNvSpPr txBox="1"/>
      </xdr:nvSpPr>
      <xdr:spPr>
        <a:xfrm>
          <a:off x="4686300" y="99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144652</xdr:rowOff>
    </xdr:from>
    <xdr:to>
      <xdr:col>24</xdr:col>
      <xdr:colOff>152400</xdr:colOff>
      <xdr:row>57</xdr:row>
      <xdr:rowOff>144652</xdr:rowOff>
    </xdr:to>
    <xdr:cxnSp macro="">
      <xdr:nvCxnSpPr>
        <xdr:cNvPr id="113" name="直線コネクタ 112"/>
        <xdr:cNvCxnSpPr/>
      </xdr:nvCxnSpPr>
      <xdr:spPr>
        <a:xfrm>
          <a:off x="4546600" y="991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28386</xdr:rowOff>
    </xdr:from>
    <xdr:ext cx="599010" cy="259045"/>
    <xdr:sp macro="" textlink="">
      <xdr:nvSpPr>
        <xdr:cNvPr id="114" name="物件費最大値テキスト"/>
        <xdr:cNvSpPr txBox="1"/>
      </xdr:nvSpPr>
      <xdr:spPr>
        <a:xfrm>
          <a:off x="4686300" y="84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81709</xdr:rowOff>
    </xdr:from>
    <xdr:to>
      <xdr:col>24</xdr:col>
      <xdr:colOff>152400</xdr:colOff>
      <xdr:row>50</xdr:row>
      <xdr:rowOff>81709</xdr:rowOff>
    </xdr:to>
    <xdr:cxnSp macro="">
      <xdr:nvCxnSpPr>
        <xdr:cNvPr id="115" name="直線コネクタ 114"/>
        <xdr:cNvCxnSpPr/>
      </xdr:nvCxnSpPr>
      <xdr:spPr>
        <a:xfrm>
          <a:off x="4546600" y="8654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100605</xdr:rowOff>
    </xdr:from>
    <xdr:to>
      <xdr:col>24</xdr:col>
      <xdr:colOff>63500</xdr:colOff>
      <xdr:row>55</xdr:row>
      <xdr:rowOff>151368</xdr:rowOff>
    </xdr:to>
    <xdr:cxnSp macro="">
      <xdr:nvCxnSpPr>
        <xdr:cNvPr id="116" name="直線コネクタ 115"/>
        <xdr:cNvCxnSpPr/>
      </xdr:nvCxnSpPr>
      <xdr:spPr>
        <a:xfrm flipV="1">
          <a:off x="3797300" y="9530355"/>
          <a:ext cx="838200" cy="5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13240</xdr:rowOff>
    </xdr:from>
    <xdr:ext cx="534377" cy="259045"/>
    <xdr:sp macro="" textlink="">
      <xdr:nvSpPr>
        <xdr:cNvPr id="117" name="物件費平均値テキスト"/>
        <xdr:cNvSpPr txBox="1"/>
      </xdr:nvSpPr>
      <xdr:spPr>
        <a:xfrm>
          <a:off x="4686300" y="9614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34813</xdr:rowOff>
    </xdr:from>
    <xdr:to>
      <xdr:col>24</xdr:col>
      <xdr:colOff>114300</xdr:colOff>
      <xdr:row>56</xdr:row>
      <xdr:rowOff>136413</xdr:rowOff>
    </xdr:to>
    <xdr:sp macro="" textlink="">
      <xdr:nvSpPr>
        <xdr:cNvPr id="118" name="フローチャート: 判断 117"/>
        <xdr:cNvSpPr/>
      </xdr:nvSpPr>
      <xdr:spPr>
        <a:xfrm>
          <a:off x="45847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128608</xdr:rowOff>
    </xdr:from>
    <xdr:to>
      <xdr:col>19</xdr:col>
      <xdr:colOff>177800</xdr:colOff>
      <xdr:row>55</xdr:row>
      <xdr:rowOff>151368</xdr:rowOff>
    </xdr:to>
    <xdr:cxnSp macro="">
      <xdr:nvCxnSpPr>
        <xdr:cNvPr id="119" name="直線コネクタ 118"/>
        <xdr:cNvCxnSpPr/>
      </xdr:nvCxnSpPr>
      <xdr:spPr>
        <a:xfrm>
          <a:off x="2908300" y="9558358"/>
          <a:ext cx="889000" cy="2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58099</xdr:rowOff>
    </xdr:from>
    <xdr:to>
      <xdr:col>20</xdr:col>
      <xdr:colOff>38100</xdr:colOff>
      <xdr:row>56</xdr:row>
      <xdr:rowOff>159699</xdr:rowOff>
    </xdr:to>
    <xdr:sp macro="" textlink="">
      <xdr:nvSpPr>
        <xdr:cNvPr id="120" name="フローチャート: 判断 119"/>
        <xdr:cNvSpPr/>
      </xdr:nvSpPr>
      <xdr:spPr>
        <a:xfrm>
          <a:off x="3746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150826</xdr:rowOff>
    </xdr:from>
    <xdr:ext cx="534377" cy="259045"/>
    <xdr:sp macro="" textlink="">
      <xdr:nvSpPr>
        <xdr:cNvPr id="121" name="テキスト ボックス 120"/>
        <xdr:cNvSpPr txBox="1"/>
      </xdr:nvSpPr>
      <xdr:spPr>
        <a:xfrm>
          <a:off x="3530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128608</xdr:rowOff>
    </xdr:from>
    <xdr:to>
      <xdr:col>15</xdr:col>
      <xdr:colOff>50800</xdr:colOff>
      <xdr:row>55</xdr:row>
      <xdr:rowOff>158144</xdr:rowOff>
    </xdr:to>
    <xdr:cxnSp macro="">
      <xdr:nvCxnSpPr>
        <xdr:cNvPr id="122" name="直線コネクタ 121"/>
        <xdr:cNvCxnSpPr/>
      </xdr:nvCxnSpPr>
      <xdr:spPr>
        <a:xfrm flipV="1">
          <a:off x="2019300" y="9558358"/>
          <a:ext cx="889000" cy="2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67887</xdr:rowOff>
    </xdr:from>
    <xdr:to>
      <xdr:col>15</xdr:col>
      <xdr:colOff>101600</xdr:colOff>
      <xdr:row>56</xdr:row>
      <xdr:rowOff>169487</xdr:rowOff>
    </xdr:to>
    <xdr:sp macro="" textlink="">
      <xdr:nvSpPr>
        <xdr:cNvPr id="123" name="フローチャート: 判断 122"/>
        <xdr:cNvSpPr/>
      </xdr:nvSpPr>
      <xdr:spPr>
        <a:xfrm>
          <a:off x="2857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160614</xdr:rowOff>
    </xdr:from>
    <xdr:ext cx="534377" cy="259045"/>
    <xdr:sp macro="" textlink="">
      <xdr:nvSpPr>
        <xdr:cNvPr id="124" name="テキスト ボックス 123"/>
        <xdr:cNvSpPr txBox="1"/>
      </xdr:nvSpPr>
      <xdr:spPr>
        <a:xfrm>
          <a:off x="2641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158144</xdr:rowOff>
    </xdr:from>
    <xdr:to>
      <xdr:col>10</xdr:col>
      <xdr:colOff>114300</xdr:colOff>
      <xdr:row>56</xdr:row>
      <xdr:rowOff>47062</xdr:rowOff>
    </xdr:to>
    <xdr:cxnSp macro="">
      <xdr:nvCxnSpPr>
        <xdr:cNvPr id="125" name="直線コネクタ 124"/>
        <xdr:cNvCxnSpPr/>
      </xdr:nvCxnSpPr>
      <xdr:spPr>
        <a:xfrm flipV="1">
          <a:off x="1130300" y="9587894"/>
          <a:ext cx="889000" cy="6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87570</xdr:rowOff>
    </xdr:from>
    <xdr:to>
      <xdr:col>10</xdr:col>
      <xdr:colOff>165100</xdr:colOff>
      <xdr:row>57</xdr:row>
      <xdr:rowOff>17720</xdr:rowOff>
    </xdr:to>
    <xdr:sp macro="" textlink="">
      <xdr:nvSpPr>
        <xdr:cNvPr id="126" name="フローチャート: 判断 125"/>
        <xdr:cNvSpPr/>
      </xdr:nvSpPr>
      <xdr:spPr>
        <a:xfrm>
          <a:off x="1968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8847</xdr:rowOff>
    </xdr:from>
    <xdr:ext cx="534377" cy="259045"/>
    <xdr:sp macro="" textlink="">
      <xdr:nvSpPr>
        <xdr:cNvPr id="127" name="テキスト ボックス 126"/>
        <xdr:cNvSpPr txBox="1"/>
      </xdr:nvSpPr>
      <xdr:spPr>
        <a:xfrm>
          <a:off x="1752111" y="9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106759</xdr:rowOff>
    </xdr:from>
    <xdr:to>
      <xdr:col>6</xdr:col>
      <xdr:colOff>38100</xdr:colOff>
      <xdr:row>57</xdr:row>
      <xdr:rowOff>36909</xdr:rowOff>
    </xdr:to>
    <xdr:sp macro="" textlink="">
      <xdr:nvSpPr>
        <xdr:cNvPr id="128" name="フローチャート: 判断 127"/>
        <xdr:cNvSpPr/>
      </xdr:nvSpPr>
      <xdr:spPr>
        <a:xfrm>
          <a:off x="1079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28036</xdr:rowOff>
    </xdr:from>
    <xdr:ext cx="534377" cy="259045"/>
    <xdr:sp macro="" textlink="">
      <xdr:nvSpPr>
        <xdr:cNvPr id="129" name="テキスト ボックス 128"/>
        <xdr:cNvSpPr txBox="1"/>
      </xdr:nvSpPr>
      <xdr:spPr>
        <a:xfrm>
          <a:off x="863111" y="980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49805</xdr:rowOff>
    </xdr:from>
    <xdr:to>
      <xdr:col>24</xdr:col>
      <xdr:colOff>114300</xdr:colOff>
      <xdr:row>55</xdr:row>
      <xdr:rowOff>151405</xdr:rowOff>
    </xdr:to>
    <xdr:sp macro="" textlink="">
      <xdr:nvSpPr>
        <xdr:cNvPr id="135" name="楕円 134"/>
        <xdr:cNvSpPr/>
      </xdr:nvSpPr>
      <xdr:spPr>
        <a:xfrm>
          <a:off x="4584700" y="947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72682</xdr:rowOff>
    </xdr:from>
    <xdr:ext cx="599010" cy="259045"/>
    <xdr:sp macro="" textlink="">
      <xdr:nvSpPr>
        <xdr:cNvPr id="136" name="物件費該当値テキスト"/>
        <xdr:cNvSpPr txBox="1"/>
      </xdr:nvSpPr>
      <xdr:spPr>
        <a:xfrm>
          <a:off x="4686300" y="9330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100568</xdr:rowOff>
    </xdr:from>
    <xdr:to>
      <xdr:col>20</xdr:col>
      <xdr:colOff>38100</xdr:colOff>
      <xdr:row>56</xdr:row>
      <xdr:rowOff>30718</xdr:rowOff>
    </xdr:to>
    <xdr:sp macro="" textlink="">
      <xdr:nvSpPr>
        <xdr:cNvPr id="137" name="楕円 136"/>
        <xdr:cNvSpPr/>
      </xdr:nvSpPr>
      <xdr:spPr>
        <a:xfrm>
          <a:off x="3746500" y="95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47245</xdr:rowOff>
    </xdr:from>
    <xdr:ext cx="599010" cy="259045"/>
    <xdr:sp macro="" textlink="">
      <xdr:nvSpPr>
        <xdr:cNvPr id="138" name="テキスト ボックス 137"/>
        <xdr:cNvSpPr txBox="1"/>
      </xdr:nvSpPr>
      <xdr:spPr>
        <a:xfrm>
          <a:off x="3497795" y="930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77808</xdr:rowOff>
    </xdr:from>
    <xdr:to>
      <xdr:col>15</xdr:col>
      <xdr:colOff>101600</xdr:colOff>
      <xdr:row>56</xdr:row>
      <xdr:rowOff>7958</xdr:rowOff>
    </xdr:to>
    <xdr:sp macro="" textlink="">
      <xdr:nvSpPr>
        <xdr:cNvPr id="139" name="楕円 138"/>
        <xdr:cNvSpPr/>
      </xdr:nvSpPr>
      <xdr:spPr>
        <a:xfrm>
          <a:off x="2857500" y="950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24485</xdr:rowOff>
    </xdr:from>
    <xdr:ext cx="599010" cy="259045"/>
    <xdr:sp macro="" textlink="">
      <xdr:nvSpPr>
        <xdr:cNvPr id="140" name="テキスト ボックス 139"/>
        <xdr:cNvSpPr txBox="1"/>
      </xdr:nvSpPr>
      <xdr:spPr>
        <a:xfrm>
          <a:off x="2608795" y="928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107344</xdr:rowOff>
    </xdr:from>
    <xdr:to>
      <xdr:col>10</xdr:col>
      <xdr:colOff>165100</xdr:colOff>
      <xdr:row>56</xdr:row>
      <xdr:rowOff>37494</xdr:rowOff>
    </xdr:to>
    <xdr:sp macro="" textlink="">
      <xdr:nvSpPr>
        <xdr:cNvPr id="141" name="楕円 140"/>
        <xdr:cNvSpPr/>
      </xdr:nvSpPr>
      <xdr:spPr>
        <a:xfrm>
          <a:off x="1968500" y="953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54021</xdr:rowOff>
    </xdr:from>
    <xdr:ext cx="599010" cy="259045"/>
    <xdr:sp macro="" textlink="">
      <xdr:nvSpPr>
        <xdr:cNvPr id="142" name="テキスト ボックス 141"/>
        <xdr:cNvSpPr txBox="1"/>
      </xdr:nvSpPr>
      <xdr:spPr>
        <a:xfrm>
          <a:off x="1719795" y="9312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167712</xdr:rowOff>
    </xdr:from>
    <xdr:to>
      <xdr:col>6</xdr:col>
      <xdr:colOff>38100</xdr:colOff>
      <xdr:row>56</xdr:row>
      <xdr:rowOff>97862</xdr:rowOff>
    </xdr:to>
    <xdr:sp macro="" textlink="">
      <xdr:nvSpPr>
        <xdr:cNvPr id="143" name="楕円 142"/>
        <xdr:cNvSpPr/>
      </xdr:nvSpPr>
      <xdr:spPr>
        <a:xfrm>
          <a:off x="1079500" y="959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114389</xdr:rowOff>
    </xdr:from>
    <xdr:ext cx="534377" cy="259045"/>
    <xdr:sp macro="" textlink="">
      <xdr:nvSpPr>
        <xdr:cNvPr id="144" name="テキスト ボックス 143"/>
        <xdr:cNvSpPr txBox="1"/>
      </xdr:nvSpPr>
      <xdr:spPr>
        <a:xfrm>
          <a:off x="863111" y="937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36510</xdr:rowOff>
    </xdr:from>
    <xdr:to>
      <xdr:col>24</xdr:col>
      <xdr:colOff>62865</xdr:colOff>
      <xdr:row>78</xdr:row>
      <xdr:rowOff>111216</xdr:rowOff>
    </xdr:to>
    <xdr:cxnSp macro="">
      <xdr:nvCxnSpPr>
        <xdr:cNvPr id="166" name="直線コネクタ 165"/>
        <xdr:cNvCxnSpPr/>
      </xdr:nvCxnSpPr>
      <xdr:spPr>
        <a:xfrm flipV="1">
          <a:off x="4633595" y="12209460"/>
          <a:ext cx="1270" cy="127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115043</xdr:rowOff>
    </xdr:from>
    <xdr:ext cx="378565" cy="259045"/>
    <xdr:sp macro="" textlink="">
      <xdr:nvSpPr>
        <xdr:cNvPr id="167" name="維持補修費最小値テキスト"/>
        <xdr:cNvSpPr txBox="1"/>
      </xdr:nvSpPr>
      <xdr:spPr>
        <a:xfrm>
          <a:off x="4686300" y="13488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111216</xdr:rowOff>
    </xdr:from>
    <xdr:to>
      <xdr:col>24</xdr:col>
      <xdr:colOff>152400</xdr:colOff>
      <xdr:row>78</xdr:row>
      <xdr:rowOff>111216</xdr:rowOff>
    </xdr:to>
    <xdr:cxnSp macro="">
      <xdr:nvCxnSpPr>
        <xdr:cNvPr id="168" name="直線コネクタ 167"/>
        <xdr:cNvCxnSpPr/>
      </xdr:nvCxnSpPr>
      <xdr:spPr>
        <a:xfrm>
          <a:off x="4546600" y="1348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154637</xdr:rowOff>
    </xdr:from>
    <xdr:ext cx="534377" cy="259045"/>
    <xdr:sp macro="" textlink="">
      <xdr:nvSpPr>
        <xdr:cNvPr id="169" name="維持補修費最大値テキスト"/>
        <xdr:cNvSpPr txBox="1"/>
      </xdr:nvSpPr>
      <xdr:spPr>
        <a:xfrm>
          <a:off x="4686300" y="119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36510</xdr:rowOff>
    </xdr:from>
    <xdr:to>
      <xdr:col>24</xdr:col>
      <xdr:colOff>152400</xdr:colOff>
      <xdr:row>71</xdr:row>
      <xdr:rowOff>36510</xdr:rowOff>
    </xdr:to>
    <xdr:cxnSp macro="">
      <xdr:nvCxnSpPr>
        <xdr:cNvPr id="170" name="直線コネクタ 169"/>
        <xdr:cNvCxnSpPr/>
      </xdr:nvCxnSpPr>
      <xdr:spPr>
        <a:xfrm>
          <a:off x="4546600" y="122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22062</xdr:rowOff>
    </xdr:from>
    <xdr:to>
      <xdr:col>24</xdr:col>
      <xdr:colOff>63500</xdr:colOff>
      <xdr:row>76</xdr:row>
      <xdr:rowOff>134899</xdr:rowOff>
    </xdr:to>
    <xdr:cxnSp macro="">
      <xdr:nvCxnSpPr>
        <xdr:cNvPr id="171" name="直線コネクタ 170"/>
        <xdr:cNvCxnSpPr/>
      </xdr:nvCxnSpPr>
      <xdr:spPr>
        <a:xfrm flipV="1">
          <a:off x="3797300" y="13052262"/>
          <a:ext cx="838200" cy="11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12738</xdr:rowOff>
    </xdr:from>
    <xdr:ext cx="469744" cy="259045"/>
    <xdr:sp macro="" textlink="">
      <xdr:nvSpPr>
        <xdr:cNvPr id="172" name="維持補修費平均値テキスト"/>
        <xdr:cNvSpPr txBox="1"/>
      </xdr:nvSpPr>
      <xdr:spPr>
        <a:xfrm>
          <a:off x="4686300" y="13214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34311</xdr:rowOff>
    </xdr:from>
    <xdr:to>
      <xdr:col>24</xdr:col>
      <xdr:colOff>114300</xdr:colOff>
      <xdr:row>77</xdr:row>
      <xdr:rowOff>135911</xdr:rowOff>
    </xdr:to>
    <xdr:sp macro="" textlink="">
      <xdr:nvSpPr>
        <xdr:cNvPr id="173" name="フローチャート: 判断 172"/>
        <xdr:cNvSpPr/>
      </xdr:nvSpPr>
      <xdr:spPr>
        <a:xfrm>
          <a:off x="4584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36418</xdr:rowOff>
    </xdr:from>
    <xdr:to>
      <xdr:col>19</xdr:col>
      <xdr:colOff>177800</xdr:colOff>
      <xdr:row>76</xdr:row>
      <xdr:rowOff>134899</xdr:rowOff>
    </xdr:to>
    <xdr:cxnSp macro="">
      <xdr:nvCxnSpPr>
        <xdr:cNvPr id="174" name="直線コネクタ 173"/>
        <xdr:cNvCxnSpPr/>
      </xdr:nvCxnSpPr>
      <xdr:spPr>
        <a:xfrm>
          <a:off x="2908300" y="13066618"/>
          <a:ext cx="889000" cy="9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48209</xdr:rowOff>
    </xdr:from>
    <xdr:to>
      <xdr:col>20</xdr:col>
      <xdr:colOff>38100</xdr:colOff>
      <xdr:row>77</xdr:row>
      <xdr:rowOff>149809</xdr:rowOff>
    </xdr:to>
    <xdr:sp macro="" textlink="">
      <xdr:nvSpPr>
        <xdr:cNvPr id="175" name="フローチャート: 判断 174"/>
        <xdr:cNvSpPr/>
      </xdr:nvSpPr>
      <xdr:spPr>
        <a:xfrm>
          <a:off x="3746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140936</xdr:rowOff>
    </xdr:from>
    <xdr:ext cx="469744" cy="259045"/>
    <xdr:sp macro="" textlink="">
      <xdr:nvSpPr>
        <xdr:cNvPr id="176" name="テキスト ボックス 175"/>
        <xdr:cNvSpPr txBox="1"/>
      </xdr:nvSpPr>
      <xdr:spPr>
        <a:xfrm>
          <a:off x="3562428" y="1334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36418</xdr:rowOff>
    </xdr:from>
    <xdr:to>
      <xdr:col>15</xdr:col>
      <xdr:colOff>50800</xdr:colOff>
      <xdr:row>76</xdr:row>
      <xdr:rowOff>95717</xdr:rowOff>
    </xdr:to>
    <xdr:cxnSp macro="">
      <xdr:nvCxnSpPr>
        <xdr:cNvPr id="177" name="直線コネクタ 176"/>
        <xdr:cNvCxnSpPr/>
      </xdr:nvCxnSpPr>
      <xdr:spPr>
        <a:xfrm flipV="1">
          <a:off x="2019300" y="13066618"/>
          <a:ext cx="889000" cy="5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41306</xdr:rowOff>
    </xdr:from>
    <xdr:to>
      <xdr:col>15</xdr:col>
      <xdr:colOff>101600</xdr:colOff>
      <xdr:row>77</xdr:row>
      <xdr:rowOff>142906</xdr:rowOff>
    </xdr:to>
    <xdr:sp macro="" textlink="">
      <xdr:nvSpPr>
        <xdr:cNvPr id="178" name="フローチャート: 判断 177"/>
        <xdr:cNvSpPr/>
      </xdr:nvSpPr>
      <xdr:spPr>
        <a:xfrm>
          <a:off x="2857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134033</xdr:rowOff>
    </xdr:from>
    <xdr:ext cx="469744" cy="259045"/>
    <xdr:sp macro="" textlink="">
      <xdr:nvSpPr>
        <xdr:cNvPr id="179" name="テキスト ボックス 178"/>
        <xdr:cNvSpPr txBox="1"/>
      </xdr:nvSpPr>
      <xdr:spPr>
        <a:xfrm>
          <a:off x="2673428" y="133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95717</xdr:rowOff>
    </xdr:from>
    <xdr:to>
      <xdr:col>10</xdr:col>
      <xdr:colOff>114300</xdr:colOff>
      <xdr:row>76</xdr:row>
      <xdr:rowOff>165395</xdr:rowOff>
    </xdr:to>
    <xdr:cxnSp macro="">
      <xdr:nvCxnSpPr>
        <xdr:cNvPr id="180" name="直線コネクタ 179"/>
        <xdr:cNvCxnSpPr/>
      </xdr:nvCxnSpPr>
      <xdr:spPr>
        <a:xfrm flipV="1">
          <a:off x="1130300" y="13125917"/>
          <a:ext cx="889000" cy="6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156246</xdr:rowOff>
    </xdr:from>
    <xdr:to>
      <xdr:col>10</xdr:col>
      <xdr:colOff>165100</xdr:colOff>
      <xdr:row>77</xdr:row>
      <xdr:rowOff>86396</xdr:rowOff>
    </xdr:to>
    <xdr:sp macro="" textlink="">
      <xdr:nvSpPr>
        <xdr:cNvPr id="181" name="フローチャート: 判断 180"/>
        <xdr:cNvSpPr/>
      </xdr:nvSpPr>
      <xdr:spPr>
        <a:xfrm>
          <a:off x="1968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77523</xdr:rowOff>
    </xdr:from>
    <xdr:ext cx="469744" cy="259045"/>
    <xdr:sp macro="" textlink="">
      <xdr:nvSpPr>
        <xdr:cNvPr id="182" name="テキスト ボックス 181"/>
        <xdr:cNvSpPr txBox="1"/>
      </xdr:nvSpPr>
      <xdr:spPr>
        <a:xfrm>
          <a:off x="1784428" y="1327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10674</xdr:rowOff>
    </xdr:from>
    <xdr:to>
      <xdr:col>6</xdr:col>
      <xdr:colOff>38100</xdr:colOff>
      <xdr:row>77</xdr:row>
      <xdr:rowOff>112274</xdr:rowOff>
    </xdr:to>
    <xdr:sp macro="" textlink="">
      <xdr:nvSpPr>
        <xdr:cNvPr id="183" name="フローチャート: 判断 182"/>
        <xdr:cNvSpPr/>
      </xdr:nvSpPr>
      <xdr:spPr>
        <a:xfrm>
          <a:off x="1079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103401</xdr:rowOff>
    </xdr:from>
    <xdr:ext cx="469744" cy="259045"/>
    <xdr:sp macro="" textlink="">
      <xdr:nvSpPr>
        <xdr:cNvPr id="184" name="テキスト ボックス 183"/>
        <xdr:cNvSpPr txBox="1"/>
      </xdr:nvSpPr>
      <xdr:spPr>
        <a:xfrm>
          <a:off x="895428" y="1330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142712</xdr:rowOff>
    </xdr:from>
    <xdr:to>
      <xdr:col>24</xdr:col>
      <xdr:colOff>114300</xdr:colOff>
      <xdr:row>76</xdr:row>
      <xdr:rowOff>72862</xdr:rowOff>
    </xdr:to>
    <xdr:sp macro="" textlink="">
      <xdr:nvSpPr>
        <xdr:cNvPr id="190" name="楕円 189"/>
        <xdr:cNvSpPr/>
      </xdr:nvSpPr>
      <xdr:spPr>
        <a:xfrm>
          <a:off x="4584700" y="1300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165589</xdr:rowOff>
    </xdr:from>
    <xdr:ext cx="534377" cy="259045"/>
    <xdr:sp macro="" textlink="">
      <xdr:nvSpPr>
        <xdr:cNvPr id="191" name="維持補修費該当値テキスト"/>
        <xdr:cNvSpPr txBox="1"/>
      </xdr:nvSpPr>
      <xdr:spPr>
        <a:xfrm>
          <a:off x="4686300" y="1285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84099</xdr:rowOff>
    </xdr:from>
    <xdr:to>
      <xdr:col>20</xdr:col>
      <xdr:colOff>38100</xdr:colOff>
      <xdr:row>77</xdr:row>
      <xdr:rowOff>14249</xdr:rowOff>
    </xdr:to>
    <xdr:sp macro="" textlink="">
      <xdr:nvSpPr>
        <xdr:cNvPr id="192" name="楕円 191"/>
        <xdr:cNvSpPr/>
      </xdr:nvSpPr>
      <xdr:spPr>
        <a:xfrm>
          <a:off x="3746500" y="131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30777</xdr:rowOff>
    </xdr:from>
    <xdr:ext cx="469744" cy="259045"/>
    <xdr:sp macro="" textlink="">
      <xdr:nvSpPr>
        <xdr:cNvPr id="193" name="テキスト ボックス 192"/>
        <xdr:cNvSpPr txBox="1"/>
      </xdr:nvSpPr>
      <xdr:spPr>
        <a:xfrm>
          <a:off x="3562428" y="1288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157068</xdr:rowOff>
    </xdr:from>
    <xdr:to>
      <xdr:col>15</xdr:col>
      <xdr:colOff>101600</xdr:colOff>
      <xdr:row>76</xdr:row>
      <xdr:rowOff>87218</xdr:rowOff>
    </xdr:to>
    <xdr:sp macro="" textlink="">
      <xdr:nvSpPr>
        <xdr:cNvPr id="194" name="楕円 193"/>
        <xdr:cNvSpPr/>
      </xdr:nvSpPr>
      <xdr:spPr>
        <a:xfrm>
          <a:off x="2857500" y="1301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103746</xdr:rowOff>
    </xdr:from>
    <xdr:ext cx="469744" cy="259045"/>
    <xdr:sp macro="" textlink="">
      <xdr:nvSpPr>
        <xdr:cNvPr id="195" name="テキスト ボックス 194"/>
        <xdr:cNvSpPr txBox="1"/>
      </xdr:nvSpPr>
      <xdr:spPr>
        <a:xfrm>
          <a:off x="2673428" y="1279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44917</xdr:rowOff>
    </xdr:from>
    <xdr:to>
      <xdr:col>10</xdr:col>
      <xdr:colOff>165100</xdr:colOff>
      <xdr:row>76</xdr:row>
      <xdr:rowOff>146517</xdr:rowOff>
    </xdr:to>
    <xdr:sp macro="" textlink="">
      <xdr:nvSpPr>
        <xdr:cNvPr id="196" name="楕円 195"/>
        <xdr:cNvSpPr/>
      </xdr:nvSpPr>
      <xdr:spPr>
        <a:xfrm>
          <a:off x="1968500" y="1307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163044</xdr:rowOff>
    </xdr:from>
    <xdr:ext cx="469744" cy="259045"/>
    <xdr:sp macro="" textlink="">
      <xdr:nvSpPr>
        <xdr:cNvPr id="197" name="テキスト ボックス 196"/>
        <xdr:cNvSpPr txBox="1"/>
      </xdr:nvSpPr>
      <xdr:spPr>
        <a:xfrm>
          <a:off x="1784428" y="1285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114595</xdr:rowOff>
    </xdr:from>
    <xdr:to>
      <xdr:col>6</xdr:col>
      <xdr:colOff>38100</xdr:colOff>
      <xdr:row>77</xdr:row>
      <xdr:rowOff>44745</xdr:rowOff>
    </xdr:to>
    <xdr:sp macro="" textlink="">
      <xdr:nvSpPr>
        <xdr:cNvPr id="198" name="楕円 197"/>
        <xdr:cNvSpPr/>
      </xdr:nvSpPr>
      <xdr:spPr>
        <a:xfrm>
          <a:off x="1079500" y="131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61272</xdr:rowOff>
    </xdr:from>
    <xdr:ext cx="469744" cy="259045"/>
    <xdr:sp macro="" textlink="">
      <xdr:nvSpPr>
        <xdr:cNvPr id="199" name="テキスト ボックス 198"/>
        <xdr:cNvSpPr txBox="1"/>
      </xdr:nvSpPr>
      <xdr:spPr>
        <a:xfrm>
          <a:off x="895428" y="129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1" name="直線コネクタ 21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2" name="テキスト ボックス 21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5" name="直線コネクタ 21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6" name="テキスト ボックス 21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9" name="直線コネクタ 21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0" name="テキスト ボックス 219"/>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3" name="直線コネクタ 22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4" name="テキスト ボックス 223"/>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144115</xdr:rowOff>
    </xdr:from>
    <xdr:to>
      <xdr:col>24</xdr:col>
      <xdr:colOff>62865</xdr:colOff>
      <xdr:row>98</xdr:row>
      <xdr:rowOff>123298</xdr:rowOff>
    </xdr:to>
    <xdr:cxnSp macro="">
      <xdr:nvCxnSpPr>
        <xdr:cNvPr id="228" name="直線コネクタ 227"/>
        <xdr:cNvCxnSpPr/>
      </xdr:nvCxnSpPr>
      <xdr:spPr>
        <a:xfrm flipV="1">
          <a:off x="4633595" y="15574615"/>
          <a:ext cx="1270" cy="1350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127125</xdr:rowOff>
    </xdr:from>
    <xdr:ext cx="534377" cy="259045"/>
    <xdr:sp macro="" textlink="">
      <xdr:nvSpPr>
        <xdr:cNvPr id="229" name="扶助費最小値テキスト"/>
        <xdr:cNvSpPr txBox="1"/>
      </xdr:nvSpPr>
      <xdr:spPr>
        <a:xfrm>
          <a:off x="4686300" y="169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123298</xdr:rowOff>
    </xdr:from>
    <xdr:to>
      <xdr:col>24</xdr:col>
      <xdr:colOff>152400</xdr:colOff>
      <xdr:row>98</xdr:row>
      <xdr:rowOff>123298</xdr:rowOff>
    </xdr:to>
    <xdr:cxnSp macro="">
      <xdr:nvCxnSpPr>
        <xdr:cNvPr id="230" name="直線コネクタ 229"/>
        <xdr:cNvCxnSpPr/>
      </xdr:nvCxnSpPr>
      <xdr:spPr>
        <a:xfrm>
          <a:off x="4546600" y="1692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90792</xdr:rowOff>
    </xdr:from>
    <xdr:ext cx="599010" cy="259045"/>
    <xdr:sp macro="" textlink="">
      <xdr:nvSpPr>
        <xdr:cNvPr id="231" name="扶助費最大値テキスト"/>
        <xdr:cNvSpPr txBox="1"/>
      </xdr:nvSpPr>
      <xdr:spPr>
        <a:xfrm>
          <a:off x="4686300" y="15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144115</xdr:rowOff>
    </xdr:from>
    <xdr:to>
      <xdr:col>24</xdr:col>
      <xdr:colOff>152400</xdr:colOff>
      <xdr:row>90</xdr:row>
      <xdr:rowOff>144115</xdr:rowOff>
    </xdr:to>
    <xdr:cxnSp macro="">
      <xdr:nvCxnSpPr>
        <xdr:cNvPr id="232" name="直線コネクタ 231"/>
        <xdr:cNvCxnSpPr/>
      </xdr:nvCxnSpPr>
      <xdr:spPr>
        <a:xfrm>
          <a:off x="4546600" y="1557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141829</xdr:rowOff>
    </xdr:from>
    <xdr:to>
      <xdr:col>24</xdr:col>
      <xdr:colOff>63500</xdr:colOff>
      <xdr:row>95</xdr:row>
      <xdr:rowOff>147315</xdr:rowOff>
    </xdr:to>
    <xdr:cxnSp macro="">
      <xdr:nvCxnSpPr>
        <xdr:cNvPr id="233" name="直線コネクタ 232"/>
        <xdr:cNvCxnSpPr/>
      </xdr:nvCxnSpPr>
      <xdr:spPr>
        <a:xfrm flipV="1">
          <a:off x="3797300" y="16429579"/>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62157</xdr:rowOff>
    </xdr:from>
    <xdr:ext cx="534377" cy="259045"/>
    <xdr:sp macro="" textlink="">
      <xdr:nvSpPr>
        <xdr:cNvPr id="234" name="扶助費平均値テキスト"/>
        <xdr:cNvSpPr txBox="1"/>
      </xdr:nvSpPr>
      <xdr:spPr>
        <a:xfrm>
          <a:off x="4686300" y="1617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39280</xdr:rowOff>
    </xdr:from>
    <xdr:to>
      <xdr:col>24</xdr:col>
      <xdr:colOff>114300</xdr:colOff>
      <xdr:row>95</xdr:row>
      <xdr:rowOff>140880</xdr:rowOff>
    </xdr:to>
    <xdr:sp macro="" textlink="">
      <xdr:nvSpPr>
        <xdr:cNvPr id="235" name="フローチャート: 判断 234"/>
        <xdr:cNvSpPr/>
      </xdr:nvSpPr>
      <xdr:spPr>
        <a:xfrm>
          <a:off x="4584700" y="163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147315</xdr:rowOff>
    </xdr:from>
    <xdr:to>
      <xdr:col>19</xdr:col>
      <xdr:colOff>177800</xdr:colOff>
      <xdr:row>96</xdr:row>
      <xdr:rowOff>23157</xdr:rowOff>
    </xdr:to>
    <xdr:cxnSp macro="">
      <xdr:nvCxnSpPr>
        <xdr:cNvPr id="236" name="直線コネクタ 235"/>
        <xdr:cNvCxnSpPr/>
      </xdr:nvCxnSpPr>
      <xdr:spPr>
        <a:xfrm flipV="1">
          <a:off x="2908300" y="16435065"/>
          <a:ext cx="889000" cy="4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65869</xdr:rowOff>
    </xdr:from>
    <xdr:to>
      <xdr:col>20</xdr:col>
      <xdr:colOff>38100</xdr:colOff>
      <xdr:row>95</xdr:row>
      <xdr:rowOff>167469</xdr:rowOff>
    </xdr:to>
    <xdr:sp macro="" textlink="">
      <xdr:nvSpPr>
        <xdr:cNvPr id="237" name="フローチャート: 判断 236"/>
        <xdr:cNvSpPr/>
      </xdr:nvSpPr>
      <xdr:spPr>
        <a:xfrm>
          <a:off x="3746500" y="1635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12546</xdr:rowOff>
    </xdr:from>
    <xdr:ext cx="534377" cy="259045"/>
    <xdr:sp macro="" textlink="">
      <xdr:nvSpPr>
        <xdr:cNvPr id="238" name="テキスト ボックス 237"/>
        <xdr:cNvSpPr txBox="1"/>
      </xdr:nvSpPr>
      <xdr:spPr>
        <a:xfrm>
          <a:off x="3530111" y="161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23157</xdr:rowOff>
    </xdr:from>
    <xdr:to>
      <xdr:col>15</xdr:col>
      <xdr:colOff>50800</xdr:colOff>
      <xdr:row>96</xdr:row>
      <xdr:rowOff>39244</xdr:rowOff>
    </xdr:to>
    <xdr:cxnSp macro="">
      <xdr:nvCxnSpPr>
        <xdr:cNvPr id="239" name="直線コネクタ 238"/>
        <xdr:cNvCxnSpPr/>
      </xdr:nvCxnSpPr>
      <xdr:spPr>
        <a:xfrm flipV="1">
          <a:off x="2019300" y="1648235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130319</xdr:rowOff>
    </xdr:from>
    <xdr:to>
      <xdr:col>15</xdr:col>
      <xdr:colOff>101600</xdr:colOff>
      <xdr:row>96</xdr:row>
      <xdr:rowOff>60469</xdr:rowOff>
    </xdr:to>
    <xdr:sp macro="" textlink="">
      <xdr:nvSpPr>
        <xdr:cNvPr id="240" name="フローチャート: 判断 239"/>
        <xdr:cNvSpPr/>
      </xdr:nvSpPr>
      <xdr:spPr>
        <a:xfrm>
          <a:off x="2857500" y="1641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76996</xdr:rowOff>
    </xdr:from>
    <xdr:ext cx="534377" cy="259045"/>
    <xdr:sp macro="" textlink="">
      <xdr:nvSpPr>
        <xdr:cNvPr id="241" name="テキスト ボックス 240"/>
        <xdr:cNvSpPr txBox="1"/>
      </xdr:nvSpPr>
      <xdr:spPr>
        <a:xfrm>
          <a:off x="2641111" y="1619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39244</xdr:rowOff>
    </xdr:from>
    <xdr:to>
      <xdr:col>10</xdr:col>
      <xdr:colOff>114300</xdr:colOff>
      <xdr:row>96</xdr:row>
      <xdr:rowOff>97251</xdr:rowOff>
    </xdr:to>
    <xdr:cxnSp macro="">
      <xdr:nvCxnSpPr>
        <xdr:cNvPr id="242" name="直線コネクタ 241"/>
        <xdr:cNvCxnSpPr/>
      </xdr:nvCxnSpPr>
      <xdr:spPr>
        <a:xfrm flipV="1">
          <a:off x="1130300" y="16498444"/>
          <a:ext cx="889000" cy="5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23878</xdr:rowOff>
    </xdr:from>
    <xdr:to>
      <xdr:col>10</xdr:col>
      <xdr:colOff>165100</xdr:colOff>
      <xdr:row>96</xdr:row>
      <xdr:rowOff>125478</xdr:rowOff>
    </xdr:to>
    <xdr:sp macro="" textlink="">
      <xdr:nvSpPr>
        <xdr:cNvPr id="243" name="フローチャート: 判断 242"/>
        <xdr:cNvSpPr/>
      </xdr:nvSpPr>
      <xdr:spPr>
        <a:xfrm>
          <a:off x="1968500" y="1648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116605</xdr:rowOff>
    </xdr:from>
    <xdr:ext cx="534377" cy="259045"/>
    <xdr:sp macro="" textlink="">
      <xdr:nvSpPr>
        <xdr:cNvPr id="244" name="テキスト ボックス 243"/>
        <xdr:cNvSpPr txBox="1"/>
      </xdr:nvSpPr>
      <xdr:spPr>
        <a:xfrm>
          <a:off x="1752111" y="1657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45" name="フローチャート: 判断 244"/>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26407</xdr:rowOff>
    </xdr:from>
    <xdr:ext cx="534377" cy="259045"/>
    <xdr:sp macro="" textlink="">
      <xdr:nvSpPr>
        <xdr:cNvPr id="246" name="テキスト ボックス 245"/>
        <xdr:cNvSpPr txBox="1"/>
      </xdr:nvSpPr>
      <xdr:spPr>
        <a:xfrm>
          <a:off x="863111" y="166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91029</xdr:rowOff>
    </xdr:from>
    <xdr:to>
      <xdr:col>24</xdr:col>
      <xdr:colOff>114300</xdr:colOff>
      <xdr:row>96</xdr:row>
      <xdr:rowOff>21179</xdr:rowOff>
    </xdr:to>
    <xdr:sp macro="" textlink="">
      <xdr:nvSpPr>
        <xdr:cNvPr id="252" name="楕円 251"/>
        <xdr:cNvSpPr/>
      </xdr:nvSpPr>
      <xdr:spPr>
        <a:xfrm>
          <a:off x="4584700" y="1637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69456</xdr:rowOff>
    </xdr:from>
    <xdr:ext cx="534377" cy="259045"/>
    <xdr:sp macro="" textlink="">
      <xdr:nvSpPr>
        <xdr:cNvPr id="253" name="扶助費該当値テキスト"/>
        <xdr:cNvSpPr txBox="1"/>
      </xdr:nvSpPr>
      <xdr:spPr>
        <a:xfrm>
          <a:off x="4686300" y="1635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96515</xdr:rowOff>
    </xdr:from>
    <xdr:to>
      <xdr:col>20</xdr:col>
      <xdr:colOff>38100</xdr:colOff>
      <xdr:row>96</xdr:row>
      <xdr:rowOff>26665</xdr:rowOff>
    </xdr:to>
    <xdr:sp macro="" textlink="">
      <xdr:nvSpPr>
        <xdr:cNvPr id="254" name="楕円 253"/>
        <xdr:cNvSpPr/>
      </xdr:nvSpPr>
      <xdr:spPr>
        <a:xfrm>
          <a:off x="3746500" y="16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17792</xdr:rowOff>
    </xdr:from>
    <xdr:ext cx="534377" cy="259045"/>
    <xdr:sp macro="" textlink="">
      <xdr:nvSpPr>
        <xdr:cNvPr id="255" name="テキスト ボックス 254"/>
        <xdr:cNvSpPr txBox="1"/>
      </xdr:nvSpPr>
      <xdr:spPr>
        <a:xfrm>
          <a:off x="3530111" y="1647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143807</xdr:rowOff>
    </xdr:from>
    <xdr:to>
      <xdr:col>15</xdr:col>
      <xdr:colOff>101600</xdr:colOff>
      <xdr:row>96</xdr:row>
      <xdr:rowOff>73957</xdr:rowOff>
    </xdr:to>
    <xdr:sp macro="" textlink="">
      <xdr:nvSpPr>
        <xdr:cNvPr id="256" name="楕円 255"/>
        <xdr:cNvSpPr/>
      </xdr:nvSpPr>
      <xdr:spPr>
        <a:xfrm>
          <a:off x="2857500" y="1643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65084</xdr:rowOff>
    </xdr:from>
    <xdr:ext cx="534377" cy="259045"/>
    <xdr:sp macro="" textlink="">
      <xdr:nvSpPr>
        <xdr:cNvPr id="257" name="テキスト ボックス 256"/>
        <xdr:cNvSpPr txBox="1"/>
      </xdr:nvSpPr>
      <xdr:spPr>
        <a:xfrm>
          <a:off x="2641111" y="1652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159894</xdr:rowOff>
    </xdr:from>
    <xdr:to>
      <xdr:col>10</xdr:col>
      <xdr:colOff>165100</xdr:colOff>
      <xdr:row>96</xdr:row>
      <xdr:rowOff>90044</xdr:rowOff>
    </xdr:to>
    <xdr:sp macro="" textlink="">
      <xdr:nvSpPr>
        <xdr:cNvPr id="258" name="楕円 257"/>
        <xdr:cNvSpPr/>
      </xdr:nvSpPr>
      <xdr:spPr>
        <a:xfrm>
          <a:off x="1968500" y="1644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106571</xdr:rowOff>
    </xdr:from>
    <xdr:ext cx="534377" cy="259045"/>
    <xdr:sp macro="" textlink="">
      <xdr:nvSpPr>
        <xdr:cNvPr id="259" name="テキスト ボックス 258"/>
        <xdr:cNvSpPr txBox="1"/>
      </xdr:nvSpPr>
      <xdr:spPr>
        <a:xfrm>
          <a:off x="1752111" y="162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46451</xdr:rowOff>
    </xdr:from>
    <xdr:to>
      <xdr:col>6</xdr:col>
      <xdr:colOff>38100</xdr:colOff>
      <xdr:row>96</xdr:row>
      <xdr:rowOff>148051</xdr:rowOff>
    </xdr:to>
    <xdr:sp macro="" textlink="">
      <xdr:nvSpPr>
        <xdr:cNvPr id="260" name="楕円 259"/>
        <xdr:cNvSpPr/>
      </xdr:nvSpPr>
      <xdr:spPr>
        <a:xfrm>
          <a:off x="1079500" y="1650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164578</xdr:rowOff>
    </xdr:from>
    <xdr:ext cx="534377" cy="259045"/>
    <xdr:sp macro="" textlink="">
      <xdr:nvSpPr>
        <xdr:cNvPr id="261" name="テキスト ボックス 260"/>
        <xdr:cNvSpPr txBox="1"/>
      </xdr:nvSpPr>
      <xdr:spPr>
        <a:xfrm>
          <a:off x="863111" y="1628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27160</xdr:rowOff>
    </xdr:from>
    <xdr:to>
      <xdr:col>54</xdr:col>
      <xdr:colOff>189865</xdr:colOff>
      <xdr:row>38</xdr:row>
      <xdr:rowOff>4346</xdr:rowOff>
    </xdr:to>
    <xdr:cxnSp macro="">
      <xdr:nvCxnSpPr>
        <xdr:cNvPr id="283" name="直線コネクタ 282"/>
        <xdr:cNvCxnSpPr/>
      </xdr:nvCxnSpPr>
      <xdr:spPr>
        <a:xfrm flipV="1">
          <a:off x="10475595" y="5513560"/>
          <a:ext cx="1270" cy="100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8173</xdr:rowOff>
    </xdr:from>
    <xdr:ext cx="534377" cy="259045"/>
    <xdr:sp macro="" textlink="">
      <xdr:nvSpPr>
        <xdr:cNvPr id="284" name="補助費等最小値テキスト"/>
        <xdr:cNvSpPr txBox="1"/>
      </xdr:nvSpPr>
      <xdr:spPr>
        <a:xfrm>
          <a:off x="10528300" y="65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4346</xdr:rowOff>
    </xdr:from>
    <xdr:to>
      <xdr:col>55</xdr:col>
      <xdr:colOff>88900</xdr:colOff>
      <xdr:row>38</xdr:row>
      <xdr:rowOff>4346</xdr:rowOff>
    </xdr:to>
    <xdr:cxnSp macro="">
      <xdr:nvCxnSpPr>
        <xdr:cNvPr id="285" name="直線コネクタ 284"/>
        <xdr:cNvCxnSpPr/>
      </xdr:nvCxnSpPr>
      <xdr:spPr>
        <a:xfrm>
          <a:off x="10388600" y="6519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145287</xdr:rowOff>
    </xdr:from>
    <xdr:ext cx="599010" cy="259045"/>
    <xdr:sp macro="" textlink="">
      <xdr:nvSpPr>
        <xdr:cNvPr id="286" name="補助費等最大値テキスト"/>
        <xdr:cNvSpPr txBox="1"/>
      </xdr:nvSpPr>
      <xdr:spPr>
        <a:xfrm>
          <a:off x="10528300" y="528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27160</xdr:rowOff>
    </xdr:from>
    <xdr:to>
      <xdr:col>55</xdr:col>
      <xdr:colOff>88900</xdr:colOff>
      <xdr:row>32</xdr:row>
      <xdr:rowOff>27160</xdr:rowOff>
    </xdr:to>
    <xdr:cxnSp macro="">
      <xdr:nvCxnSpPr>
        <xdr:cNvPr id="287" name="直線コネクタ 286"/>
        <xdr:cNvCxnSpPr/>
      </xdr:nvCxnSpPr>
      <xdr:spPr>
        <a:xfrm>
          <a:off x="10388600" y="551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8443</xdr:rowOff>
    </xdr:from>
    <xdr:to>
      <xdr:col>55</xdr:col>
      <xdr:colOff>0</xdr:colOff>
      <xdr:row>35</xdr:row>
      <xdr:rowOff>43734</xdr:rowOff>
    </xdr:to>
    <xdr:cxnSp macro="">
      <xdr:nvCxnSpPr>
        <xdr:cNvPr id="288" name="直線コネクタ 287"/>
        <xdr:cNvCxnSpPr/>
      </xdr:nvCxnSpPr>
      <xdr:spPr>
        <a:xfrm flipV="1">
          <a:off x="9639300" y="6009193"/>
          <a:ext cx="838200" cy="3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39259</xdr:rowOff>
    </xdr:from>
    <xdr:ext cx="534377" cy="259045"/>
    <xdr:sp macro="" textlink="">
      <xdr:nvSpPr>
        <xdr:cNvPr id="289" name="補助費等平均値テキスト"/>
        <xdr:cNvSpPr txBox="1"/>
      </xdr:nvSpPr>
      <xdr:spPr>
        <a:xfrm>
          <a:off x="10528300" y="6211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60832</xdr:rowOff>
    </xdr:from>
    <xdr:to>
      <xdr:col>55</xdr:col>
      <xdr:colOff>50800</xdr:colOff>
      <xdr:row>36</xdr:row>
      <xdr:rowOff>162432</xdr:rowOff>
    </xdr:to>
    <xdr:sp macro="" textlink="">
      <xdr:nvSpPr>
        <xdr:cNvPr id="290" name="フローチャート: 判断 289"/>
        <xdr:cNvSpPr/>
      </xdr:nvSpPr>
      <xdr:spPr>
        <a:xfrm>
          <a:off x="104267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43734</xdr:rowOff>
    </xdr:from>
    <xdr:to>
      <xdr:col>50</xdr:col>
      <xdr:colOff>114300</xdr:colOff>
      <xdr:row>35</xdr:row>
      <xdr:rowOff>66863</xdr:rowOff>
    </xdr:to>
    <xdr:cxnSp macro="">
      <xdr:nvCxnSpPr>
        <xdr:cNvPr id="291" name="直線コネクタ 290"/>
        <xdr:cNvCxnSpPr/>
      </xdr:nvCxnSpPr>
      <xdr:spPr>
        <a:xfrm flipV="1">
          <a:off x="8750300" y="6044484"/>
          <a:ext cx="889000" cy="2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72884</xdr:rowOff>
    </xdr:from>
    <xdr:to>
      <xdr:col>50</xdr:col>
      <xdr:colOff>165100</xdr:colOff>
      <xdr:row>37</xdr:row>
      <xdr:rowOff>3034</xdr:rowOff>
    </xdr:to>
    <xdr:sp macro="" textlink="">
      <xdr:nvSpPr>
        <xdr:cNvPr id="292" name="フローチャート: 判断 291"/>
        <xdr:cNvSpPr/>
      </xdr:nvSpPr>
      <xdr:spPr>
        <a:xfrm>
          <a:off x="9588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165611</xdr:rowOff>
    </xdr:from>
    <xdr:ext cx="534377" cy="259045"/>
    <xdr:sp macro="" textlink="">
      <xdr:nvSpPr>
        <xdr:cNvPr id="293" name="テキスト ボックス 292"/>
        <xdr:cNvSpPr txBox="1"/>
      </xdr:nvSpPr>
      <xdr:spPr>
        <a:xfrm>
          <a:off x="9372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66863</xdr:rowOff>
    </xdr:from>
    <xdr:to>
      <xdr:col>45</xdr:col>
      <xdr:colOff>177800</xdr:colOff>
      <xdr:row>35</xdr:row>
      <xdr:rowOff>112501</xdr:rowOff>
    </xdr:to>
    <xdr:cxnSp macro="">
      <xdr:nvCxnSpPr>
        <xdr:cNvPr id="294" name="直線コネクタ 293"/>
        <xdr:cNvCxnSpPr/>
      </xdr:nvCxnSpPr>
      <xdr:spPr>
        <a:xfrm flipV="1">
          <a:off x="7861300" y="6067613"/>
          <a:ext cx="889000" cy="4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75998</xdr:rowOff>
    </xdr:from>
    <xdr:to>
      <xdr:col>46</xdr:col>
      <xdr:colOff>38100</xdr:colOff>
      <xdr:row>37</xdr:row>
      <xdr:rowOff>6148</xdr:rowOff>
    </xdr:to>
    <xdr:sp macro="" textlink="">
      <xdr:nvSpPr>
        <xdr:cNvPr id="295" name="フローチャート: 判断 294"/>
        <xdr:cNvSpPr/>
      </xdr:nvSpPr>
      <xdr:spPr>
        <a:xfrm>
          <a:off x="8699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168725</xdr:rowOff>
    </xdr:from>
    <xdr:ext cx="534377" cy="259045"/>
    <xdr:sp macro="" textlink="">
      <xdr:nvSpPr>
        <xdr:cNvPr id="296" name="テキスト ボックス 295"/>
        <xdr:cNvSpPr txBox="1"/>
      </xdr:nvSpPr>
      <xdr:spPr>
        <a:xfrm>
          <a:off x="8483111" y="63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112501</xdr:rowOff>
    </xdr:from>
    <xdr:to>
      <xdr:col>41</xdr:col>
      <xdr:colOff>50800</xdr:colOff>
      <xdr:row>35</xdr:row>
      <xdr:rowOff>123017</xdr:rowOff>
    </xdr:to>
    <xdr:cxnSp macro="">
      <xdr:nvCxnSpPr>
        <xdr:cNvPr id="297" name="直線コネクタ 296"/>
        <xdr:cNvCxnSpPr/>
      </xdr:nvCxnSpPr>
      <xdr:spPr>
        <a:xfrm flipV="1">
          <a:off x="6972300" y="6113251"/>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298" name="フローチャート: 判断 297"/>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28008</xdr:rowOff>
    </xdr:from>
    <xdr:ext cx="534377" cy="259045"/>
    <xdr:sp macro="" textlink="">
      <xdr:nvSpPr>
        <xdr:cNvPr id="299" name="テキスト ボックス 298"/>
        <xdr:cNvSpPr txBox="1"/>
      </xdr:nvSpPr>
      <xdr:spPr>
        <a:xfrm>
          <a:off x="7594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0" name="フローチャート: 判断 299"/>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36649</xdr:rowOff>
    </xdr:from>
    <xdr:ext cx="534377" cy="259045"/>
    <xdr:sp macro="" textlink="">
      <xdr:nvSpPr>
        <xdr:cNvPr id="301" name="テキスト ボックス 300"/>
        <xdr:cNvSpPr txBox="1"/>
      </xdr:nvSpPr>
      <xdr:spPr>
        <a:xfrm>
          <a:off x="6705111" y="63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129093</xdr:rowOff>
    </xdr:from>
    <xdr:to>
      <xdr:col>55</xdr:col>
      <xdr:colOff>50800</xdr:colOff>
      <xdr:row>35</xdr:row>
      <xdr:rowOff>59243</xdr:rowOff>
    </xdr:to>
    <xdr:sp macro="" textlink="">
      <xdr:nvSpPr>
        <xdr:cNvPr id="307" name="楕円 306"/>
        <xdr:cNvSpPr/>
      </xdr:nvSpPr>
      <xdr:spPr>
        <a:xfrm>
          <a:off x="10426700" y="595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151970</xdr:rowOff>
    </xdr:from>
    <xdr:ext cx="599010" cy="259045"/>
    <xdr:sp macro="" textlink="">
      <xdr:nvSpPr>
        <xdr:cNvPr id="308" name="補助費等該当値テキスト"/>
        <xdr:cNvSpPr txBox="1"/>
      </xdr:nvSpPr>
      <xdr:spPr>
        <a:xfrm>
          <a:off x="10528300" y="5809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164384</xdr:rowOff>
    </xdr:from>
    <xdr:to>
      <xdr:col>50</xdr:col>
      <xdr:colOff>165100</xdr:colOff>
      <xdr:row>35</xdr:row>
      <xdr:rowOff>94534</xdr:rowOff>
    </xdr:to>
    <xdr:sp macro="" textlink="">
      <xdr:nvSpPr>
        <xdr:cNvPr id="309" name="楕円 308"/>
        <xdr:cNvSpPr/>
      </xdr:nvSpPr>
      <xdr:spPr>
        <a:xfrm>
          <a:off x="9588500" y="599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111061</xdr:rowOff>
    </xdr:from>
    <xdr:ext cx="599010" cy="259045"/>
    <xdr:sp macro="" textlink="">
      <xdr:nvSpPr>
        <xdr:cNvPr id="310" name="テキスト ボックス 309"/>
        <xdr:cNvSpPr txBox="1"/>
      </xdr:nvSpPr>
      <xdr:spPr>
        <a:xfrm>
          <a:off x="9339795" y="576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16063</xdr:rowOff>
    </xdr:from>
    <xdr:to>
      <xdr:col>46</xdr:col>
      <xdr:colOff>38100</xdr:colOff>
      <xdr:row>35</xdr:row>
      <xdr:rowOff>117663</xdr:rowOff>
    </xdr:to>
    <xdr:sp macro="" textlink="">
      <xdr:nvSpPr>
        <xdr:cNvPr id="311" name="楕円 310"/>
        <xdr:cNvSpPr/>
      </xdr:nvSpPr>
      <xdr:spPr>
        <a:xfrm>
          <a:off x="8699500" y="601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134190</xdr:rowOff>
    </xdr:from>
    <xdr:ext cx="599010" cy="259045"/>
    <xdr:sp macro="" textlink="">
      <xdr:nvSpPr>
        <xdr:cNvPr id="312" name="テキスト ボックス 311"/>
        <xdr:cNvSpPr txBox="1"/>
      </xdr:nvSpPr>
      <xdr:spPr>
        <a:xfrm>
          <a:off x="8450795" y="5792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61701</xdr:rowOff>
    </xdr:from>
    <xdr:to>
      <xdr:col>41</xdr:col>
      <xdr:colOff>101600</xdr:colOff>
      <xdr:row>35</xdr:row>
      <xdr:rowOff>163301</xdr:rowOff>
    </xdr:to>
    <xdr:sp macro="" textlink="">
      <xdr:nvSpPr>
        <xdr:cNvPr id="313" name="楕円 312"/>
        <xdr:cNvSpPr/>
      </xdr:nvSpPr>
      <xdr:spPr>
        <a:xfrm>
          <a:off x="7810500" y="606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8378</xdr:rowOff>
    </xdr:from>
    <xdr:ext cx="599010" cy="259045"/>
    <xdr:sp macro="" textlink="">
      <xdr:nvSpPr>
        <xdr:cNvPr id="314" name="テキスト ボックス 313"/>
        <xdr:cNvSpPr txBox="1"/>
      </xdr:nvSpPr>
      <xdr:spPr>
        <a:xfrm>
          <a:off x="7561795" y="583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72217</xdr:rowOff>
    </xdr:from>
    <xdr:to>
      <xdr:col>36</xdr:col>
      <xdr:colOff>165100</xdr:colOff>
      <xdr:row>36</xdr:row>
      <xdr:rowOff>2367</xdr:rowOff>
    </xdr:to>
    <xdr:sp macro="" textlink="">
      <xdr:nvSpPr>
        <xdr:cNvPr id="315" name="楕円 314"/>
        <xdr:cNvSpPr/>
      </xdr:nvSpPr>
      <xdr:spPr>
        <a:xfrm>
          <a:off x="6921500" y="607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18894</xdr:rowOff>
    </xdr:from>
    <xdr:ext cx="599010" cy="259045"/>
    <xdr:sp macro="" textlink="">
      <xdr:nvSpPr>
        <xdr:cNvPr id="316" name="テキスト ボックス 315"/>
        <xdr:cNvSpPr txBox="1"/>
      </xdr:nvSpPr>
      <xdr:spPr>
        <a:xfrm>
          <a:off x="6672795" y="5848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57793</xdr:rowOff>
    </xdr:from>
    <xdr:to>
      <xdr:col>54</xdr:col>
      <xdr:colOff>189865</xdr:colOff>
      <xdr:row>58</xdr:row>
      <xdr:rowOff>137128</xdr:rowOff>
    </xdr:to>
    <xdr:cxnSp macro="">
      <xdr:nvCxnSpPr>
        <xdr:cNvPr id="340" name="直線コネクタ 339"/>
        <xdr:cNvCxnSpPr/>
      </xdr:nvCxnSpPr>
      <xdr:spPr>
        <a:xfrm flipV="1">
          <a:off x="10475595" y="8630293"/>
          <a:ext cx="1270" cy="1450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140955</xdr:rowOff>
    </xdr:from>
    <xdr:ext cx="534377" cy="259045"/>
    <xdr:sp macro="" textlink="">
      <xdr:nvSpPr>
        <xdr:cNvPr id="341" name="普通建設事業費最小値テキスト"/>
        <xdr:cNvSpPr txBox="1"/>
      </xdr:nvSpPr>
      <xdr:spPr>
        <a:xfrm>
          <a:off x="10528300" y="10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137128</xdr:rowOff>
    </xdr:from>
    <xdr:to>
      <xdr:col>55</xdr:col>
      <xdr:colOff>88900</xdr:colOff>
      <xdr:row>58</xdr:row>
      <xdr:rowOff>137128</xdr:rowOff>
    </xdr:to>
    <xdr:cxnSp macro="">
      <xdr:nvCxnSpPr>
        <xdr:cNvPr id="342" name="直線コネクタ 341"/>
        <xdr:cNvCxnSpPr/>
      </xdr:nvCxnSpPr>
      <xdr:spPr>
        <a:xfrm>
          <a:off x="10388600" y="10081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4470</xdr:rowOff>
    </xdr:from>
    <xdr:ext cx="599010" cy="259045"/>
    <xdr:sp macro="" textlink="">
      <xdr:nvSpPr>
        <xdr:cNvPr id="343" name="普通建設事業費最大値テキスト"/>
        <xdr:cNvSpPr txBox="1"/>
      </xdr:nvSpPr>
      <xdr:spPr>
        <a:xfrm>
          <a:off x="10528300" y="840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57793</xdr:rowOff>
    </xdr:from>
    <xdr:to>
      <xdr:col>55</xdr:col>
      <xdr:colOff>88900</xdr:colOff>
      <xdr:row>50</xdr:row>
      <xdr:rowOff>57793</xdr:rowOff>
    </xdr:to>
    <xdr:cxnSp macro="">
      <xdr:nvCxnSpPr>
        <xdr:cNvPr id="344" name="直線コネクタ 343"/>
        <xdr:cNvCxnSpPr/>
      </xdr:nvCxnSpPr>
      <xdr:spPr>
        <a:xfrm>
          <a:off x="10388600" y="863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68963</xdr:rowOff>
    </xdr:from>
    <xdr:to>
      <xdr:col>55</xdr:col>
      <xdr:colOff>0</xdr:colOff>
      <xdr:row>54</xdr:row>
      <xdr:rowOff>122254</xdr:rowOff>
    </xdr:to>
    <xdr:cxnSp macro="">
      <xdr:nvCxnSpPr>
        <xdr:cNvPr id="345" name="直線コネクタ 344"/>
        <xdr:cNvCxnSpPr/>
      </xdr:nvCxnSpPr>
      <xdr:spPr>
        <a:xfrm flipV="1">
          <a:off x="9639300" y="9155813"/>
          <a:ext cx="838200" cy="22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143253</xdr:rowOff>
    </xdr:from>
    <xdr:ext cx="534377" cy="259045"/>
    <xdr:sp macro="" textlink="">
      <xdr:nvSpPr>
        <xdr:cNvPr id="346" name="普通建設事業費平均値テキスト"/>
        <xdr:cNvSpPr txBox="1"/>
      </xdr:nvSpPr>
      <xdr:spPr>
        <a:xfrm>
          <a:off x="10528300" y="9744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164826</xdr:rowOff>
    </xdr:from>
    <xdr:to>
      <xdr:col>55</xdr:col>
      <xdr:colOff>50800</xdr:colOff>
      <xdr:row>57</xdr:row>
      <xdr:rowOff>94976</xdr:rowOff>
    </xdr:to>
    <xdr:sp macro="" textlink="">
      <xdr:nvSpPr>
        <xdr:cNvPr id="347" name="フローチャート: 判断 346"/>
        <xdr:cNvSpPr/>
      </xdr:nvSpPr>
      <xdr:spPr>
        <a:xfrm>
          <a:off x="104267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122254</xdr:rowOff>
    </xdr:from>
    <xdr:to>
      <xdr:col>50</xdr:col>
      <xdr:colOff>114300</xdr:colOff>
      <xdr:row>55</xdr:row>
      <xdr:rowOff>5435</xdr:rowOff>
    </xdr:to>
    <xdr:cxnSp macro="">
      <xdr:nvCxnSpPr>
        <xdr:cNvPr id="348" name="直線コネクタ 347"/>
        <xdr:cNvCxnSpPr/>
      </xdr:nvCxnSpPr>
      <xdr:spPr>
        <a:xfrm flipV="1">
          <a:off x="8750300" y="9380554"/>
          <a:ext cx="889000" cy="5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33785</xdr:rowOff>
    </xdr:from>
    <xdr:to>
      <xdr:col>50</xdr:col>
      <xdr:colOff>165100</xdr:colOff>
      <xdr:row>57</xdr:row>
      <xdr:rowOff>135385</xdr:rowOff>
    </xdr:to>
    <xdr:sp macro="" textlink="">
      <xdr:nvSpPr>
        <xdr:cNvPr id="349" name="フローチャート: 判断 348"/>
        <xdr:cNvSpPr/>
      </xdr:nvSpPr>
      <xdr:spPr>
        <a:xfrm>
          <a:off x="9588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126512</xdr:rowOff>
    </xdr:from>
    <xdr:ext cx="534377" cy="259045"/>
    <xdr:sp macro="" textlink="">
      <xdr:nvSpPr>
        <xdr:cNvPr id="350" name="テキスト ボックス 349"/>
        <xdr:cNvSpPr txBox="1"/>
      </xdr:nvSpPr>
      <xdr:spPr>
        <a:xfrm>
          <a:off x="9372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70305</xdr:rowOff>
    </xdr:from>
    <xdr:to>
      <xdr:col>45</xdr:col>
      <xdr:colOff>177800</xdr:colOff>
      <xdr:row>55</xdr:row>
      <xdr:rowOff>5435</xdr:rowOff>
    </xdr:to>
    <xdr:cxnSp macro="">
      <xdr:nvCxnSpPr>
        <xdr:cNvPr id="351" name="直線コネクタ 350"/>
        <xdr:cNvCxnSpPr/>
      </xdr:nvCxnSpPr>
      <xdr:spPr>
        <a:xfrm>
          <a:off x="7861300" y="9328605"/>
          <a:ext cx="889000" cy="10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47096</xdr:rowOff>
    </xdr:from>
    <xdr:to>
      <xdr:col>46</xdr:col>
      <xdr:colOff>38100</xdr:colOff>
      <xdr:row>57</xdr:row>
      <xdr:rowOff>148696</xdr:rowOff>
    </xdr:to>
    <xdr:sp macro="" textlink="">
      <xdr:nvSpPr>
        <xdr:cNvPr id="352" name="フローチャート: 判断 351"/>
        <xdr:cNvSpPr/>
      </xdr:nvSpPr>
      <xdr:spPr>
        <a:xfrm>
          <a:off x="8699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139823</xdr:rowOff>
    </xdr:from>
    <xdr:ext cx="534377" cy="259045"/>
    <xdr:sp macro="" textlink="">
      <xdr:nvSpPr>
        <xdr:cNvPr id="353" name="テキスト ボックス 352"/>
        <xdr:cNvSpPr txBox="1"/>
      </xdr:nvSpPr>
      <xdr:spPr>
        <a:xfrm>
          <a:off x="8483111" y="99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88315</xdr:rowOff>
    </xdr:from>
    <xdr:to>
      <xdr:col>41</xdr:col>
      <xdr:colOff>50800</xdr:colOff>
      <xdr:row>54</xdr:row>
      <xdr:rowOff>70305</xdr:rowOff>
    </xdr:to>
    <xdr:cxnSp macro="">
      <xdr:nvCxnSpPr>
        <xdr:cNvPr id="354" name="直線コネクタ 353"/>
        <xdr:cNvCxnSpPr/>
      </xdr:nvCxnSpPr>
      <xdr:spPr>
        <a:xfrm>
          <a:off x="6972300" y="9003715"/>
          <a:ext cx="889000" cy="32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158101</xdr:rowOff>
    </xdr:from>
    <xdr:to>
      <xdr:col>41</xdr:col>
      <xdr:colOff>101600</xdr:colOff>
      <xdr:row>57</xdr:row>
      <xdr:rowOff>88251</xdr:rowOff>
    </xdr:to>
    <xdr:sp macro="" textlink="">
      <xdr:nvSpPr>
        <xdr:cNvPr id="355" name="フローチャート: 判断 354"/>
        <xdr:cNvSpPr/>
      </xdr:nvSpPr>
      <xdr:spPr>
        <a:xfrm>
          <a:off x="7810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79378</xdr:rowOff>
    </xdr:from>
    <xdr:ext cx="534377" cy="259045"/>
    <xdr:sp macro="" textlink="">
      <xdr:nvSpPr>
        <xdr:cNvPr id="356" name="テキスト ボックス 355"/>
        <xdr:cNvSpPr txBox="1"/>
      </xdr:nvSpPr>
      <xdr:spPr>
        <a:xfrm>
          <a:off x="7594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21280</xdr:rowOff>
    </xdr:from>
    <xdr:to>
      <xdr:col>36</xdr:col>
      <xdr:colOff>165100</xdr:colOff>
      <xdr:row>57</xdr:row>
      <xdr:rowOff>122880</xdr:rowOff>
    </xdr:to>
    <xdr:sp macro="" textlink="">
      <xdr:nvSpPr>
        <xdr:cNvPr id="357" name="フローチャート: 判断 356"/>
        <xdr:cNvSpPr/>
      </xdr:nvSpPr>
      <xdr:spPr>
        <a:xfrm>
          <a:off x="6921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114007</xdr:rowOff>
    </xdr:from>
    <xdr:ext cx="534377" cy="259045"/>
    <xdr:sp macro="" textlink="">
      <xdr:nvSpPr>
        <xdr:cNvPr id="358" name="テキスト ボックス 357"/>
        <xdr:cNvSpPr txBox="1"/>
      </xdr:nvSpPr>
      <xdr:spPr>
        <a:xfrm>
          <a:off x="6705111" y="98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18163</xdr:rowOff>
    </xdr:from>
    <xdr:to>
      <xdr:col>55</xdr:col>
      <xdr:colOff>50800</xdr:colOff>
      <xdr:row>53</xdr:row>
      <xdr:rowOff>119763</xdr:rowOff>
    </xdr:to>
    <xdr:sp macro="" textlink="">
      <xdr:nvSpPr>
        <xdr:cNvPr id="364" name="楕円 363"/>
        <xdr:cNvSpPr/>
      </xdr:nvSpPr>
      <xdr:spPr>
        <a:xfrm>
          <a:off x="10426700" y="91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41040</xdr:rowOff>
    </xdr:from>
    <xdr:ext cx="599010" cy="259045"/>
    <xdr:sp macro="" textlink="">
      <xdr:nvSpPr>
        <xdr:cNvPr id="365" name="普通建設事業費該当値テキスト"/>
        <xdr:cNvSpPr txBox="1"/>
      </xdr:nvSpPr>
      <xdr:spPr>
        <a:xfrm>
          <a:off x="10528300" y="89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71454</xdr:rowOff>
    </xdr:from>
    <xdr:to>
      <xdr:col>50</xdr:col>
      <xdr:colOff>165100</xdr:colOff>
      <xdr:row>55</xdr:row>
      <xdr:rowOff>1604</xdr:rowOff>
    </xdr:to>
    <xdr:sp macro="" textlink="">
      <xdr:nvSpPr>
        <xdr:cNvPr id="366" name="楕円 365"/>
        <xdr:cNvSpPr/>
      </xdr:nvSpPr>
      <xdr:spPr>
        <a:xfrm>
          <a:off x="9588500" y="932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18131</xdr:rowOff>
    </xdr:from>
    <xdr:ext cx="599010" cy="259045"/>
    <xdr:sp macro="" textlink="">
      <xdr:nvSpPr>
        <xdr:cNvPr id="367" name="テキスト ボックス 366"/>
        <xdr:cNvSpPr txBox="1"/>
      </xdr:nvSpPr>
      <xdr:spPr>
        <a:xfrm>
          <a:off x="9339795" y="910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126085</xdr:rowOff>
    </xdr:from>
    <xdr:to>
      <xdr:col>46</xdr:col>
      <xdr:colOff>38100</xdr:colOff>
      <xdr:row>55</xdr:row>
      <xdr:rowOff>56235</xdr:rowOff>
    </xdr:to>
    <xdr:sp macro="" textlink="">
      <xdr:nvSpPr>
        <xdr:cNvPr id="368" name="楕円 367"/>
        <xdr:cNvSpPr/>
      </xdr:nvSpPr>
      <xdr:spPr>
        <a:xfrm>
          <a:off x="8699500" y="938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72762</xdr:rowOff>
    </xdr:from>
    <xdr:ext cx="599010" cy="259045"/>
    <xdr:sp macro="" textlink="">
      <xdr:nvSpPr>
        <xdr:cNvPr id="369" name="テキスト ボックス 368"/>
        <xdr:cNvSpPr txBox="1"/>
      </xdr:nvSpPr>
      <xdr:spPr>
        <a:xfrm>
          <a:off x="8450795" y="9159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19505</xdr:rowOff>
    </xdr:from>
    <xdr:to>
      <xdr:col>41</xdr:col>
      <xdr:colOff>101600</xdr:colOff>
      <xdr:row>54</xdr:row>
      <xdr:rowOff>121105</xdr:rowOff>
    </xdr:to>
    <xdr:sp macro="" textlink="">
      <xdr:nvSpPr>
        <xdr:cNvPr id="370" name="楕円 369"/>
        <xdr:cNvSpPr/>
      </xdr:nvSpPr>
      <xdr:spPr>
        <a:xfrm>
          <a:off x="7810500" y="927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137632</xdr:rowOff>
    </xdr:from>
    <xdr:ext cx="599010" cy="259045"/>
    <xdr:sp macro="" textlink="">
      <xdr:nvSpPr>
        <xdr:cNvPr id="371" name="テキスト ボックス 370"/>
        <xdr:cNvSpPr txBox="1"/>
      </xdr:nvSpPr>
      <xdr:spPr>
        <a:xfrm>
          <a:off x="7561795" y="905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37515</xdr:rowOff>
    </xdr:from>
    <xdr:to>
      <xdr:col>36</xdr:col>
      <xdr:colOff>165100</xdr:colOff>
      <xdr:row>52</xdr:row>
      <xdr:rowOff>139115</xdr:rowOff>
    </xdr:to>
    <xdr:sp macro="" textlink="">
      <xdr:nvSpPr>
        <xdr:cNvPr id="372" name="楕円 371"/>
        <xdr:cNvSpPr/>
      </xdr:nvSpPr>
      <xdr:spPr>
        <a:xfrm>
          <a:off x="6921500" y="895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155642</xdr:rowOff>
    </xdr:from>
    <xdr:ext cx="599010" cy="259045"/>
    <xdr:sp macro="" textlink="">
      <xdr:nvSpPr>
        <xdr:cNvPr id="373" name="テキスト ボックス 372"/>
        <xdr:cNvSpPr txBox="1"/>
      </xdr:nvSpPr>
      <xdr:spPr>
        <a:xfrm>
          <a:off x="6672795" y="8728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151260</xdr:rowOff>
    </xdr:from>
    <xdr:to>
      <xdr:col>54</xdr:col>
      <xdr:colOff>189865</xdr:colOff>
      <xdr:row>79</xdr:row>
      <xdr:rowOff>42445</xdr:rowOff>
    </xdr:to>
    <xdr:cxnSp macro="">
      <xdr:nvCxnSpPr>
        <xdr:cNvPr id="397" name="直線コネクタ 396"/>
        <xdr:cNvCxnSpPr/>
      </xdr:nvCxnSpPr>
      <xdr:spPr>
        <a:xfrm flipV="1">
          <a:off x="10475595" y="12324210"/>
          <a:ext cx="1270" cy="1262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46272</xdr:rowOff>
    </xdr:from>
    <xdr:ext cx="378565" cy="259045"/>
    <xdr:sp macro="" textlink="">
      <xdr:nvSpPr>
        <xdr:cNvPr id="398" name="普通建設事業費 （ うち新規整備　）最小値テキスト"/>
        <xdr:cNvSpPr txBox="1"/>
      </xdr:nvSpPr>
      <xdr:spPr>
        <a:xfrm>
          <a:off x="10528300" y="1359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42445</xdr:rowOff>
    </xdr:from>
    <xdr:to>
      <xdr:col>55</xdr:col>
      <xdr:colOff>88900</xdr:colOff>
      <xdr:row>79</xdr:row>
      <xdr:rowOff>42445</xdr:rowOff>
    </xdr:to>
    <xdr:cxnSp macro="">
      <xdr:nvCxnSpPr>
        <xdr:cNvPr id="399" name="直線コネクタ 398"/>
        <xdr:cNvCxnSpPr/>
      </xdr:nvCxnSpPr>
      <xdr:spPr>
        <a:xfrm>
          <a:off x="10388600" y="1358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97937</xdr:rowOff>
    </xdr:from>
    <xdr:ext cx="599010" cy="259045"/>
    <xdr:sp macro="" textlink="">
      <xdr:nvSpPr>
        <xdr:cNvPr id="400" name="普通建設事業費 （ うち新規整備　）最大値テキスト"/>
        <xdr:cNvSpPr txBox="1"/>
      </xdr:nvSpPr>
      <xdr:spPr>
        <a:xfrm>
          <a:off x="10528300" y="1209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151260</xdr:rowOff>
    </xdr:from>
    <xdr:to>
      <xdr:col>55</xdr:col>
      <xdr:colOff>88900</xdr:colOff>
      <xdr:row>71</xdr:row>
      <xdr:rowOff>151260</xdr:rowOff>
    </xdr:to>
    <xdr:cxnSp macro="">
      <xdr:nvCxnSpPr>
        <xdr:cNvPr id="401" name="直線コネクタ 400"/>
        <xdr:cNvCxnSpPr/>
      </xdr:nvCxnSpPr>
      <xdr:spPr>
        <a:xfrm>
          <a:off x="10388600" y="123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151260</xdr:rowOff>
    </xdr:from>
    <xdr:to>
      <xdr:col>55</xdr:col>
      <xdr:colOff>0</xdr:colOff>
      <xdr:row>73</xdr:row>
      <xdr:rowOff>4842</xdr:rowOff>
    </xdr:to>
    <xdr:cxnSp macro="">
      <xdr:nvCxnSpPr>
        <xdr:cNvPr id="402" name="直線コネクタ 401"/>
        <xdr:cNvCxnSpPr/>
      </xdr:nvCxnSpPr>
      <xdr:spPr>
        <a:xfrm flipV="1">
          <a:off x="9639300" y="12324210"/>
          <a:ext cx="838200" cy="19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117786</xdr:rowOff>
    </xdr:from>
    <xdr:ext cx="534377" cy="259045"/>
    <xdr:sp macro="" textlink="">
      <xdr:nvSpPr>
        <xdr:cNvPr id="403" name="普通建設事業費 （ うち新規整備　）平均値テキスト"/>
        <xdr:cNvSpPr txBox="1"/>
      </xdr:nvSpPr>
      <xdr:spPr>
        <a:xfrm>
          <a:off x="10528300" y="13319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139359</xdr:rowOff>
    </xdr:from>
    <xdr:to>
      <xdr:col>55</xdr:col>
      <xdr:colOff>50800</xdr:colOff>
      <xdr:row>78</xdr:row>
      <xdr:rowOff>69509</xdr:rowOff>
    </xdr:to>
    <xdr:sp macro="" textlink="">
      <xdr:nvSpPr>
        <xdr:cNvPr id="404" name="フローチャート: 判断 403"/>
        <xdr:cNvSpPr/>
      </xdr:nvSpPr>
      <xdr:spPr>
        <a:xfrm>
          <a:off x="10426700" y="1334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163528</xdr:rowOff>
    </xdr:from>
    <xdr:to>
      <xdr:col>50</xdr:col>
      <xdr:colOff>114300</xdr:colOff>
      <xdr:row>73</xdr:row>
      <xdr:rowOff>4842</xdr:rowOff>
    </xdr:to>
    <xdr:cxnSp macro="">
      <xdr:nvCxnSpPr>
        <xdr:cNvPr id="405" name="直線コネクタ 404"/>
        <xdr:cNvCxnSpPr/>
      </xdr:nvCxnSpPr>
      <xdr:spPr>
        <a:xfrm>
          <a:off x="8750300" y="12336478"/>
          <a:ext cx="889000" cy="18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162899</xdr:rowOff>
    </xdr:from>
    <xdr:to>
      <xdr:col>50</xdr:col>
      <xdr:colOff>165100</xdr:colOff>
      <xdr:row>78</xdr:row>
      <xdr:rowOff>93049</xdr:rowOff>
    </xdr:to>
    <xdr:sp macro="" textlink="">
      <xdr:nvSpPr>
        <xdr:cNvPr id="406" name="フローチャート: 判断 405"/>
        <xdr:cNvSpPr/>
      </xdr:nvSpPr>
      <xdr:spPr>
        <a:xfrm>
          <a:off x="9588500" y="1336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84176</xdr:rowOff>
    </xdr:from>
    <xdr:ext cx="534377" cy="259045"/>
    <xdr:sp macro="" textlink="">
      <xdr:nvSpPr>
        <xdr:cNvPr id="407" name="テキスト ボックス 406"/>
        <xdr:cNvSpPr txBox="1"/>
      </xdr:nvSpPr>
      <xdr:spPr>
        <a:xfrm>
          <a:off x="9372111" y="1345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163528</xdr:rowOff>
    </xdr:from>
    <xdr:to>
      <xdr:col>45</xdr:col>
      <xdr:colOff>177800</xdr:colOff>
      <xdr:row>72</xdr:row>
      <xdr:rowOff>115225</xdr:rowOff>
    </xdr:to>
    <xdr:cxnSp macro="">
      <xdr:nvCxnSpPr>
        <xdr:cNvPr id="408" name="直線コネクタ 407"/>
        <xdr:cNvCxnSpPr/>
      </xdr:nvCxnSpPr>
      <xdr:spPr>
        <a:xfrm flipV="1">
          <a:off x="7861300" y="12336478"/>
          <a:ext cx="889000" cy="12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119388</xdr:rowOff>
    </xdr:from>
    <xdr:to>
      <xdr:col>46</xdr:col>
      <xdr:colOff>38100</xdr:colOff>
      <xdr:row>78</xdr:row>
      <xdr:rowOff>49538</xdr:rowOff>
    </xdr:to>
    <xdr:sp macro="" textlink="">
      <xdr:nvSpPr>
        <xdr:cNvPr id="409" name="フローチャート: 判断 408"/>
        <xdr:cNvSpPr/>
      </xdr:nvSpPr>
      <xdr:spPr>
        <a:xfrm>
          <a:off x="8699500" y="1332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40665</xdr:rowOff>
    </xdr:from>
    <xdr:ext cx="534377" cy="259045"/>
    <xdr:sp macro="" textlink="">
      <xdr:nvSpPr>
        <xdr:cNvPr id="410" name="テキスト ボックス 409"/>
        <xdr:cNvSpPr txBox="1"/>
      </xdr:nvSpPr>
      <xdr:spPr>
        <a:xfrm>
          <a:off x="8483111" y="1341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45177</xdr:rowOff>
    </xdr:from>
    <xdr:to>
      <xdr:col>41</xdr:col>
      <xdr:colOff>101600</xdr:colOff>
      <xdr:row>77</xdr:row>
      <xdr:rowOff>146777</xdr:rowOff>
    </xdr:to>
    <xdr:sp macro="" textlink="">
      <xdr:nvSpPr>
        <xdr:cNvPr id="411" name="フローチャート: 判断 410"/>
        <xdr:cNvSpPr/>
      </xdr:nvSpPr>
      <xdr:spPr>
        <a:xfrm>
          <a:off x="7810500" y="132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137904</xdr:rowOff>
    </xdr:from>
    <xdr:ext cx="534377" cy="259045"/>
    <xdr:sp macro="" textlink="">
      <xdr:nvSpPr>
        <xdr:cNvPr id="412" name="テキスト ボックス 411"/>
        <xdr:cNvSpPr txBox="1"/>
      </xdr:nvSpPr>
      <xdr:spPr>
        <a:xfrm>
          <a:off x="7594111" y="1333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100460</xdr:rowOff>
    </xdr:from>
    <xdr:to>
      <xdr:col>55</xdr:col>
      <xdr:colOff>50800</xdr:colOff>
      <xdr:row>72</xdr:row>
      <xdr:rowOff>30610</xdr:rowOff>
    </xdr:to>
    <xdr:sp macro="" textlink="">
      <xdr:nvSpPr>
        <xdr:cNvPr id="418" name="楕円 417"/>
        <xdr:cNvSpPr/>
      </xdr:nvSpPr>
      <xdr:spPr>
        <a:xfrm>
          <a:off x="10426700" y="122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53487</xdr:rowOff>
    </xdr:from>
    <xdr:ext cx="599010" cy="259045"/>
    <xdr:sp macro="" textlink="">
      <xdr:nvSpPr>
        <xdr:cNvPr id="419" name="普通建設事業費 （ うち新規整備　）該当値テキスト"/>
        <xdr:cNvSpPr txBox="1"/>
      </xdr:nvSpPr>
      <xdr:spPr>
        <a:xfrm>
          <a:off x="10528300" y="1222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125492</xdr:rowOff>
    </xdr:from>
    <xdr:to>
      <xdr:col>50</xdr:col>
      <xdr:colOff>165100</xdr:colOff>
      <xdr:row>73</xdr:row>
      <xdr:rowOff>55642</xdr:rowOff>
    </xdr:to>
    <xdr:sp macro="" textlink="">
      <xdr:nvSpPr>
        <xdr:cNvPr id="420" name="楕円 419"/>
        <xdr:cNvSpPr/>
      </xdr:nvSpPr>
      <xdr:spPr>
        <a:xfrm>
          <a:off x="9588500" y="1246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72169</xdr:rowOff>
    </xdr:from>
    <xdr:ext cx="599010" cy="259045"/>
    <xdr:sp macro="" textlink="">
      <xdr:nvSpPr>
        <xdr:cNvPr id="421" name="テキスト ボックス 420"/>
        <xdr:cNvSpPr txBox="1"/>
      </xdr:nvSpPr>
      <xdr:spPr>
        <a:xfrm>
          <a:off x="9339795" y="12245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112728</xdr:rowOff>
    </xdr:from>
    <xdr:to>
      <xdr:col>46</xdr:col>
      <xdr:colOff>38100</xdr:colOff>
      <xdr:row>72</xdr:row>
      <xdr:rowOff>42878</xdr:rowOff>
    </xdr:to>
    <xdr:sp macro="" textlink="">
      <xdr:nvSpPr>
        <xdr:cNvPr id="422" name="楕円 421"/>
        <xdr:cNvSpPr/>
      </xdr:nvSpPr>
      <xdr:spPr>
        <a:xfrm>
          <a:off x="8699500" y="1228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59405</xdr:rowOff>
    </xdr:from>
    <xdr:ext cx="599010" cy="259045"/>
    <xdr:sp macro="" textlink="">
      <xdr:nvSpPr>
        <xdr:cNvPr id="423" name="テキスト ボックス 422"/>
        <xdr:cNvSpPr txBox="1"/>
      </xdr:nvSpPr>
      <xdr:spPr>
        <a:xfrm>
          <a:off x="8450795" y="1206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64425</xdr:rowOff>
    </xdr:from>
    <xdr:to>
      <xdr:col>41</xdr:col>
      <xdr:colOff>101600</xdr:colOff>
      <xdr:row>72</xdr:row>
      <xdr:rowOff>166025</xdr:rowOff>
    </xdr:to>
    <xdr:sp macro="" textlink="">
      <xdr:nvSpPr>
        <xdr:cNvPr id="424" name="楕円 423"/>
        <xdr:cNvSpPr/>
      </xdr:nvSpPr>
      <xdr:spPr>
        <a:xfrm>
          <a:off x="7810500" y="1240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11102</xdr:rowOff>
    </xdr:from>
    <xdr:ext cx="599010" cy="259045"/>
    <xdr:sp macro="" textlink="">
      <xdr:nvSpPr>
        <xdr:cNvPr id="425" name="テキスト ボックス 424"/>
        <xdr:cNvSpPr txBox="1"/>
      </xdr:nvSpPr>
      <xdr:spPr>
        <a:xfrm>
          <a:off x="7561795" y="1218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19479</xdr:rowOff>
    </xdr:from>
    <xdr:to>
      <xdr:col>54</xdr:col>
      <xdr:colOff>189865</xdr:colOff>
      <xdr:row>99</xdr:row>
      <xdr:rowOff>2090</xdr:rowOff>
    </xdr:to>
    <xdr:cxnSp macro="">
      <xdr:nvCxnSpPr>
        <xdr:cNvPr id="449" name="直線コネクタ 448"/>
        <xdr:cNvCxnSpPr/>
      </xdr:nvCxnSpPr>
      <xdr:spPr>
        <a:xfrm flipV="1">
          <a:off x="10475595" y="15621429"/>
          <a:ext cx="1270" cy="1354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5917</xdr:rowOff>
    </xdr:from>
    <xdr:ext cx="469744" cy="259045"/>
    <xdr:sp macro="" textlink="">
      <xdr:nvSpPr>
        <xdr:cNvPr id="450" name="普通建設事業費 （ うち更新整備　）最小値テキスト"/>
        <xdr:cNvSpPr txBox="1"/>
      </xdr:nvSpPr>
      <xdr:spPr>
        <a:xfrm>
          <a:off x="10528300" y="1697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2090</xdr:rowOff>
    </xdr:from>
    <xdr:to>
      <xdr:col>55</xdr:col>
      <xdr:colOff>88900</xdr:colOff>
      <xdr:row>99</xdr:row>
      <xdr:rowOff>2090</xdr:rowOff>
    </xdr:to>
    <xdr:cxnSp macro="">
      <xdr:nvCxnSpPr>
        <xdr:cNvPr id="451" name="直線コネクタ 450"/>
        <xdr:cNvCxnSpPr/>
      </xdr:nvCxnSpPr>
      <xdr:spPr>
        <a:xfrm>
          <a:off x="10388600" y="1697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137606</xdr:rowOff>
    </xdr:from>
    <xdr:ext cx="599010" cy="259045"/>
    <xdr:sp macro="" textlink="">
      <xdr:nvSpPr>
        <xdr:cNvPr id="452" name="普通建設事業費 （ うち更新整備　）最大値テキスト"/>
        <xdr:cNvSpPr txBox="1"/>
      </xdr:nvSpPr>
      <xdr:spPr>
        <a:xfrm>
          <a:off x="10528300" y="1539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19479</xdr:rowOff>
    </xdr:from>
    <xdr:to>
      <xdr:col>55</xdr:col>
      <xdr:colOff>88900</xdr:colOff>
      <xdr:row>91</xdr:row>
      <xdr:rowOff>19479</xdr:rowOff>
    </xdr:to>
    <xdr:cxnSp macro="">
      <xdr:nvCxnSpPr>
        <xdr:cNvPr id="453" name="直線コネクタ 452"/>
        <xdr:cNvCxnSpPr/>
      </xdr:nvCxnSpPr>
      <xdr:spPr>
        <a:xfrm>
          <a:off x="10388600" y="1562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46499</xdr:rowOff>
    </xdr:from>
    <xdr:to>
      <xdr:col>55</xdr:col>
      <xdr:colOff>0</xdr:colOff>
      <xdr:row>97</xdr:row>
      <xdr:rowOff>48450</xdr:rowOff>
    </xdr:to>
    <xdr:cxnSp macro="">
      <xdr:nvCxnSpPr>
        <xdr:cNvPr id="454" name="直線コネクタ 453"/>
        <xdr:cNvCxnSpPr/>
      </xdr:nvCxnSpPr>
      <xdr:spPr>
        <a:xfrm>
          <a:off x="9639300" y="16677149"/>
          <a:ext cx="838200" cy="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142943</xdr:rowOff>
    </xdr:from>
    <xdr:ext cx="534377" cy="259045"/>
    <xdr:sp macro="" textlink="">
      <xdr:nvSpPr>
        <xdr:cNvPr id="455" name="普通建設事業費 （ うち更新整備　）平均値テキスト"/>
        <xdr:cNvSpPr txBox="1"/>
      </xdr:nvSpPr>
      <xdr:spPr>
        <a:xfrm>
          <a:off x="10528300" y="16430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120066</xdr:rowOff>
    </xdr:from>
    <xdr:to>
      <xdr:col>55</xdr:col>
      <xdr:colOff>50800</xdr:colOff>
      <xdr:row>97</xdr:row>
      <xdr:rowOff>50216</xdr:rowOff>
    </xdr:to>
    <xdr:sp macro="" textlink="">
      <xdr:nvSpPr>
        <xdr:cNvPr id="456" name="フローチャート: 判断 455"/>
        <xdr:cNvSpPr/>
      </xdr:nvSpPr>
      <xdr:spPr>
        <a:xfrm>
          <a:off x="104267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46499</xdr:rowOff>
    </xdr:from>
    <xdr:to>
      <xdr:col>50</xdr:col>
      <xdr:colOff>114300</xdr:colOff>
      <xdr:row>98</xdr:row>
      <xdr:rowOff>45258</xdr:rowOff>
    </xdr:to>
    <xdr:cxnSp macro="">
      <xdr:nvCxnSpPr>
        <xdr:cNvPr id="457" name="直線コネクタ 456"/>
        <xdr:cNvCxnSpPr/>
      </xdr:nvCxnSpPr>
      <xdr:spPr>
        <a:xfrm flipV="1">
          <a:off x="8750300" y="16677149"/>
          <a:ext cx="889000" cy="17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163812</xdr:rowOff>
    </xdr:from>
    <xdr:to>
      <xdr:col>50</xdr:col>
      <xdr:colOff>165100</xdr:colOff>
      <xdr:row>97</xdr:row>
      <xdr:rowOff>93962</xdr:rowOff>
    </xdr:to>
    <xdr:sp macro="" textlink="">
      <xdr:nvSpPr>
        <xdr:cNvPr id="458" name="フローチャート: 判断 457"/>
        <xdr:cNvSpPr/>
      </xdr:nvSpPr>
      <xdr:spPr>
        <a:xfrm>
          <a:off x="9588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110489</xdr:rowOff>
    </xdr:from>
    <xdr:ext cx="534377" cy="259045"/>
    <xdr:sp macro="" textlink="">
      <xdr:nvSpPr>
        <xdr:cNvPr id="459" name="テキスト ボックス 458"/>
        <xdr:cNvSpPr txBox="1"/>
      </xdr:nvSpPr>
      <xdr:spPr>
        <a:xfrm>
          <a:off x="9372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54950</xdr:rowOff>
    </xdr:from>
    <xdr:to>
      <xdr:col>45</xdr:col>
      <xdr:colOff>177800</xdr:colOff>
      <xdr:row>98</xdr:row>
      <xdr:rowOff>45258</xdr:rowOff>
    </xdr:to>
    <xdr:cxnSp macro="">
      <xdr:nvCxnSpPr>
        <xdr:cNvPr id="460" name="直線コネクタ 459"/>
        <xdr:cNvCxnSpPr/>
      </xdr:nvCxnSpPr>
      <xdr:spPr>
        <a:xfrm>
          <a:off x="7861300" y="16514150"/>
          <a:ext cx="889000" cy="33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62337</xdr:rowOff>
    </xdr:from>
    <xdr:to>
      <xdr:col>46</xdr:col>
      <xdr:colOff>38100</xdr:colOff>
      <xdr:row>97</xdr:row>
      <xdr:rowOff>163937</xdr:rowOff>
    </xdr:to>
    <xdr:sp macro="" textlink="">
      <xdr:nvSpPr>
        <xdr:cNvPr id="461" name="フローチャート: 判断 460"/>
        <xdr:cNvSpPr/>
      </xdr:nvSpPr>
      <xdr:spPr>
        <a:xfrm>
          <a:off x="8699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9014</xdr:rowOff>
    </xdr:from>
    <xdr:ext cx="534377" cy="259045"/>
    <xdr:sp macro="" textlink="">
      <xdr:nvSpPr>
        <xdr:cNvPr id="462" name="テキスト ボックス 461"/>
        <xdr:cNvSpPr txBox="1"/>
      </xdr:nvSpPr>
      <xdr:spPr>
        <a:xfrm>
          <a:off x="8483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27361</xdr:rowOff>
    </xdr:from>
    <xdr:to>
      <xdr:col>41</xdr:col>
      <xdr:colOff>101600</xdr:colOff>
      <xdr:row>97</xdr:row>
      <xdr:rowOff>128961</xdr:rowOff>
    </xdr:to>
    <xdr:sp macro="" textlink="">
      <xdr:nvSpPr>
        <xdr:cNvPr id="463" name="フローチャート: 判断 462"/>
        <xdr:cNvSpPr/>
      </xdr:nvSpPr>
      <xdr:spPr>
        <a:xfrm>
          <a:off x="7810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120088</xdr:rowOff>
    </xdr:from>
    <xdr:ext cx="534377" cy="259045"/>
    <xdr:sp macro="" textlink="">
      <xdr:nvSpPr>
        <xdr:cNvPr id="464" name="テキスト ボックス 463"/>
        <xdr:cNvSpPr txBox="1"/>
      </xdr:nvSpPr>
      <xdr:spPr>
        <a:xfrm>
          <a:off x="7594111" y="1675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169100</xdr:rowOff>
    </xdr:from>
    <xdr:to>
      <xdr:col>55</xdr:col>
      <xdr:colOff>50800</xdr:colOff>
      <xdr:row>97</xdr:row>
      <xdr:rowOff>99250</xdr:rowOff>
    </xdr:to>
    <xdr:sp macro="" textlink="">
      <xdr:nvSpPr>
        <xdr:cNvPr id="470" name="楕円 469"/>
        <xdr:cNvSpPr/>
      </xdr:nvSpPr>
      <xdr:spPr>
        <a:xfrm>
          <a:off x="10426700" y="166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147527</xdr:rowOff>
    </xdr:from>
    <xdr:ext cx="534377" cy="259045"/>
    <xdr:sp macro="" textlink="">
      <xdr:nvSpPr>
        <xdr:cNvPr id="471" name="普通建設事業費 （ うち更新整備　）該当値テキスト"/>
        <xdr:cNvSpPr txBox="1"/>
      </xdr:nvSpPr>
      <xdr:spPr>
        <a:xfrm>
          <a:off x="10528300" y="1660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167149</xdr:rowOff>
    </xdr:from>
    <xdr:to>
      <xdr:col>50</xdr:col>
      <xdr:colOff>165100</xdr:colOff>
      <xdr:row>97</xdr:row>
      <xdr:rowOff>97299</xdr:rowOff>
    </xdr:to>
    <xdr:sp macro="" textlink="">
      <xdr:nvSpPr>
        <xdr:cNvPr id="472" name="楕円 471"/>
        <xdr:cNvSpPr/>
      </xdr:nvSpPr>
      <xdr:spPr>
        <a:xfrm>
          <a:off x="9588500" y="1662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88426</xdr:rowOff>
    </xdr:from>
    <xdr:ext cx="534377" cy="259045"/>
    <xdr:sp macro="" textlink="">
      <xdr:nvSpPr>
        <xdr:cNvPr id="473" name="テキスト ボックス 472"/>
        <xdr:cNvSpPr txBox="1"/>
      </xdr:nvSpPr>
      <xdr:spPr>
        <a:xfrm>
          <a:off x="9372111" y="167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165908</xdr:rowOff>
    </xdr:from>
    <xdr:to>
      <xdr:col>46</xdr:col>
      <xdr:colOff>38100</xdr:colOff>
      <xdr:row>98</xdr:row>
      <xdr:rowOff>96058</xdr:rowOff>
    </xdr:to>
    <xdr:sp macro="" textlink="">
      <xdr:nvSpPr>
        <xdr:cNvPr id="474" name="楕円 473"/>
        <xdr:cNvSpPr/>
      </xdr:nvSpPr>
      <xdr:spPr>
        <a:xfrm>
          <a:off x="8699500" y="1679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87185</xdr:rowOff>
    </xdr:from>
    <xdr:ext cx="534377" cy="259045"/>
    <xdr:sp macro="" textlink="">
      <xdr:nvSpPr>
        <xdr:cNvPr id="475" name="テキスト ボックス 474"/>
        <xdr:cNvSpPr txBox="1"/>
      </xdr:nvSpPr>
      <xdr:spPr>
        <a:xfrm>
          <a:off x="8483111" y="168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4150</xdr:rowOff>
    </xdr:from>
    <xdr:to>
      <xdr:col>41</xdr:col>
      <xdr:colOff>101600</xdr:colOff>
      <xdr:row>96</xdr:row>
      <xdr:rowOff>105750</xdr:rowOff>
    </xdr:to>
    <xdr:sp macro="" textlink="">
      <xdr:nvSpPr>
        <xdr:cNvPr id="476" name="楕円 475"/>
        <xdr:cNvSpPr/>
      </xdr:nvSpPr>
      <xdr:spPr>
        <a:xfrm>
          <a:off x="7810500" y="1646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122277</xdr:rowOff>
    </xdr:from>
    <xdr:ext cx="534377" cy="259045"/>
    <xdr:sp macro="" textlink="">
      <xdr:nvSpPr>
        <xdr:cNvPr id="477" name="テキスト ボックス 476"/>
        <xdr:cNvSpPr txBox="1"/>
      </xdr:nvSpPr>
      <xdr:spPr>
        <a:xfrm>
          <a:off x="7594111" y="1623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72644</xdr:rowOff>
    </xdr:from>
    <xdr:to>
      <xdr:col>85</xdr:col>
      <xdr:colOff>126364</xdr:colOff>
      <xdr:row>39</xdr:row>
      <xdr:rowOff>44450</xdr:rowOff>
    </xdr:to>
    <xdr:cxnSp macro="">
      <xdr:nvCxnSpPr>
        <xdr:cNvPr id="501" name="直線コネクタ 500"/>
        <xdr:cNvCxnSpPr/>
      </xdr:nvCxnSpPr>
      <xdr:spPr>
        <a:xfrm flipV="1">
          <a:off x="16317595" y="5216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79519</xdr:rowOff>
    </xdr:from>
    <xdr:ext cx="249299" cy="259045"/>
    <xdr:sp macro="" textlink="">
      <xdr:nvSpPr>
        <xdr:cNvPr id="502" name="災害復旧事業費最小値テキスト"/>
        <xdr:cNvSpPr txBox="1"/>
      </xdr:nvSpPr>
      <xdr:spPr>
        <a:xfrm>
          <a:off x="1637030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19321</xdr:rowOff>
    </xdr:from>
    <xdr:ext cx="599010" cy="259045"/>
    <xdr:sp macro="" textlink="">
      <xdr:nvSpPr>
        <xdr:cNvPr id="504" name="災害復旧事業費最大値テキスト"/>
        <xdr:cNvSpPr txBox="1"/>
      </xdr:nvSpPr>
      <xdr:spPr>
        <a:xfrm>
          <a:off x="16370300" y="49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72644</xdr:rowOff>
    </xdr:from>
    <xdr:to>
      <xdr:col>86</xdr:col>
      <xdr:colOff>25400</xdr:colOff>
      <xdr:row>30</xdr:row>
      <xdr:rowOff>72644</xdr:rowOff>
    </xdr:to>
    <xdr:cxnSp macro="">
      <xdr:nvCxnSpPr>
        <xdr:cNvPr id="505" name="直線コネクタ 504"/>
        <xdr:cNvCxnSpPr/>
      </xdr:nvCxnSpPr>
      <xdr:spPr>
        <a:xfrm>
          <a:off x="16230600" y="52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41961</xdr:rowOff>
    </xdr:from>
    <xdr:to>
      <xdr:col>85</xdr:col>
      <xdr:colOff>127000</xdr:colOff>
      <xdr:row>39</xdr:row>
      <xdr:rowOff>43993</xdr:rowOff>
    </xdr:to>
    <xdr:cxnSp macro="">
      <xdr:nvCxnSpPr>
        <xdr:cNvPr id="506" name="直線コネクタ 505"/>
        <xdr:cNvCxnSpPr/>
      </xdr:nvCxnSpPr>
      <xdr:spPr>
        <a:xfrm>
          <a:off x="15481300" y="6728511"/>
          <a:ext cx="8382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168419</xdr:rowOff>
    </xdr:from>
    <xdr:ext cx="469744" cy="259045"/>
    <xdr:sp macro="" textlink="">
      <xdr:nvSpPr>
        <xdr:cNvPr id="507" name="災害復旧事業費平均値テキスト"/>
        <xdr:cNvSpPr txBox="1"/>
      </xdr:nvSpPr>
      <xdr:spPr>
        <a:xfrm>
          <a:off x="16370300" y="651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145542</xdr:rowOff>
    </xdr:from>
    <xdr:to>
      <xdr:col>85</xdr:col>
      <xdr:colOff>177800</xdr:colOff>
      <xdr:row>39</xdr:row>
      <xdr:rowOff>75692</xdr:rowOff>
    </xdr:to>
    <xdr:sp macro="" textlink="">
      <xdr:nvSpPr>
        <xdr:cNvPr id="508" name="フローチャート: 判断 507"/>
        <xdr:cNvSpPr/>
      </xdr:nvSpPr>
      <xdr:spPr>
        <a:xfrm>
          <a:off x="162687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32055</xdr:rowOff>
    </xdr:from>
    <xdr:to>
      <xdr:col>81</xdr:col>
      <xdr:colOff>50800</xdr:colOff>
      <xdr:row>39</xdr:row>
      <xdr:rowOff>41961</xdr:rowOff>
    </xdr:to>
    <xdr:cxnSp macro="">
      <xdr:nvCxnSpPr>
        <xdr:cNvPr id="509" name="直線コネクタ 508"/>
        <xdr:cNvCxnSpPr/>
      </xdr:nvCxnSpPr>
      <xdr:spPr>
        <a:xfrm>
          <a:off x="14592300" y="6718605"/>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123292</xdr:rowOff>
    </xdr:from>
    <xdr:to>
      <xdr:col>81</xdr:col>
      <xdr:colOff>101600</xdr:colOff>
      <xdr:row>39</xdr:row>
      <xdr:rowOff>53442</xdr:rowOff>
    </xdr:to>
    <xdr:sp macro="" textlink="">
      <xdr:nvSpPr>
        <xdr:cNvPr id="510" name="フローチャート: 判断 509"/>
        <xdr:cNvSpPr/>
      </xdr:nvSpPr>
      <xdr:spPr>
        <a:xfrm>
          <a:off x="15430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69969</xdr:rowOff>
    </xdr:from>
    <xdr:ext cx="469744" cy="259045"/>
    <xdr:sp macro="" textlink="">
      <xdr:nvSpPr>
        <xdr:cNvPr id="511" name="テキスト ボックス 510"/>
        <xdr:cNvSpPr txBox="1"/>
      </xdr:nvSpPr>
      <xdr:spPr>
        <a:xfrm>
          <a:off x="15246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119850</xdr:rowOff>
    </xdr:from>
    <xdr:to>
      <xdr:col>76</xdr:col>
      <xdr:colOff>114300</xdr:colOff>
      <xdr:row>39</xdr:row>
      <xdr:rowOff>32055</xdr:rowOff>
    </xdr:to>
    <xdr:cxnSp macro="">
      <xdr:nvCxnSpPr>
        <xdr:cNvPr id="512" name="直線コネクタ 511"/>
        <xdr:cNvCxnSpPr/>
      </xdr:nvCxnSpPr>
      <xdr:spPr>
        <a:xfrm>
          <a:off x="13703300" y="6634950"/>
          <a:ext cx="889000" cy="8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144411</xdr:rowOff>
    </xdr:from>
    <xdr:to>
      <xdr:col>76</xdr:col>
      <xdr:colOff>165100</xdr:colOff>
      <xdr:row>39</xdr:row>
      <xdr:rowOff>74561</xdr:rowOff>
    </xdr:to>
    <xdr:sp macro="" textlink="">
      <xdr:nvSpPr>
        <xdr:cNvPr id="513" name="フローチャート: 判断 512"/>
        <xdr:cNvSpPr/>
      </xdr:nvSpPr>
      <xdr:spPr>
        <a:xfrm>
          <a:off x="14541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91089</xdr:rowOff>
    </xdr:from>
    <xdr:ext cx="469744" cy="259045"/>
    <xdr:sp macro="" textlink="">
      <xdr:nvSpPr>
        <xdr:cNvPr id="514" name="テキスト ボックス 513"/>
        <xdr:cNvSpPr txBox="1"/>
      </xdr:nvSpPr>
      <xdr:spPr>
        <a:xfrm>
          <a:off x="14357428"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119850</xdr:rowOff>
    </xdr:from>
    <xdr:to>
      <xdr:col>71</xdr:col>
      <xdr:colOff>177800</xdr:colOff>
      <xdr:row>39</xdr:row>
      <xdr:rowOff>3683</xdr:rowOff>
    </xdr:to>
    <xdr:cxnSp macro="">
      <xdr:nvCxnSpPr>
        <xdr:cNvPr id="515" name="直線コネクタ 514"/>
        <xdr:cNvCxnSpPr/>
      </xdr:nvCxnSpPr>
      <xdr:spPr>
        <a:xfrm flipV="1">
          <a:off x="12814300" y="6634950"/>
          <a:ext cx="889000" cy="5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105511</xdr:rowOff>
    </xdr:from>
    <xdr:to>
      <xdr:col>72</xdr:col>
      <xdr:colOff>38100</xdr:colOff>
      <xdr:row>39</xdr:row>
      <xdr:rowOff>35661</xdr:rowOff>
    </xdr:to>
    <xdr:sp macro="" textlink="">
      <xdr:nvSpPr>
        <xdr:cNvPr id="516" name="フローチャート: 判断 515"/>
        <xdr:cNvSpPr/>
      </xdr:nvSpPr>
      <xdr:spPr>
        <a:xfrm>
          <a:off x="13652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26788</xdr:rowOff>
    </xdr:from>
    <xdr:ext cx="469744" cy="259045"/>
    <xdr:sp macro="" textlink="">
      <xdr:nvSpPr>
        <xdr:cNvPr id="517" name="テキスト ボックス 516"/>
        <xdr:cNvSpPr txBox="1"/>
      </xdr:nvSpPr>
      <xdr:spPr>
        <a:xfrm>
          <a:off x="13468428" y="671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93091</xdr:rowOff>
    </xdr:from>
    <xdr:to>
      <xdr:col>67</xdr:col>
      <xdr:colOff>101600</xdr:colOff>
      <xdr:row>39</xdr:row>
      <xdr:rowOff>23241</xdr:rowOff>
    </xdr:to>
    <xdr:sp macro="" textlink="">
      <xdr:nvSpPr>
        <xdr:cNvPr id="518" name="フローチャート: 判断 517"/>
        <xdr:cNvSpPr/>
      </xdr:nvSpPr>
      <xdr:spPr>
        <a:xfrm>
          <a:off x="1276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39768</xdr:rowOff>
    </xdr:from>
    <xdr:ext cx="469744" cy="259045"/>
    <xdr:sp macro="" textlink="">
      <xdr:nvSpPr>
        <xdr:cNvPr id="519" name="テキスト ボックス 518"/>
        <xdr:cNvSpPr txBox="1"/>
      </xdr:nvSpPr>
      <xdr:spPr>
        <a:xfrm>
          <a:off x="12579428" y="638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164643</xdr:rowOff>
    </xdr:from>
    <xdr:to>
      <xdr:col>85</xdr:col>
      <xdr:colOff>177800</xdr:colOff>
      <xdr:row>39</xdr:row>
      <xdr:rowOff>94793</xdr:rowOff>
    </xdr:to>
    <xdr:sp macro="" textlink="">
      <xdr:nvSpPr>
        <xdr:cNvPr id="525" name="楕円 524"/>
        <xdr:cNvSpPr/>
      </xdr:nvSpPr>
      <xdr:spPr>
        <a:xfrm>
          <a:off x="162687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123969</xdr:rowOff>
    </xdr:from>
    <xdr:ext cx="313932" cy="259045"/>
    <xdr:sp macro="" textlink="">
      <xdr:nvSpPr>
        <xdr:cNvPr id="526" name="災害復旧事業費該当値テキスト"/>
        <xdr:cNvSpPr txBox="1"/>
      </xdr:nvSpPr>
      <xdr:spPr>
        <a:xfrm>
          <a:off x="16370300" y="6639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162611</xdr:rowOff>
    </xdr:from>
    <xdr:to>
      <xdr:col>81</xdr:col>
      <xdr:colOff>101600</xdr:colOff>
      <xdr:row>39</xdr:row>
      <xdr:rowOff>92761</xdr:rowOff>
    </xdr:to>
    <xdr:sp macro="" textlink="">
      <xdr:nvSpPr>
        <xdr:cNvPr id="527" name="楕円 526"/>
        <xdr:cNvSpPr/>
      </xdr:nvSpPr>
      <xdr:spPr>
        <a:xfrm>
          <a:off x="15430500" y="66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83888</xdr:rowOff>
    </xdr:from>
    <xdr:ext cx="378565" cy="259045"/>
    <xdr:sp macro="" textlink="">
      <xdr:nvSpPr>
        <xdr:cNvPr id="528" name="テキスト ボックス 527"/>
        <xdr:cNvSpPr txBox="1"/>
      </xdr:nvSpPr>
      <xdr:spPr>
        <a:xfrm>
          <a:off x="15292017" y="67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152705</xdr:rowOff>
    </xdr:from>
    <xdr:to>
      <xdr:col>76</xdr:col>
      <xdr:colOff>165100</xdr:colOff>
      <xdr:row>39</xdr:row>
      <xdr:rowOff>82855</xdr:rowOff>
    </xdr:to>
    <xdr:sp macro="" textlink="">
      <xdr:nvSpPr>
        <xdr:cNvPr id="529" name="楕円 528"/>
        <xdr:cNvSpPr/>
      </xdr:nvSpPr>
      <xdr:spPr>
        <a:xfrm>
          <a:off x="14541500" y="666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73982</xdr:rowOff>
    </xdr:from>
    <xdr:ext cx="378565" cy="259045"/>
    <xdr:sp macro="" textlink="">
      <xdr:nvSpPr>
        <xdr:cNvPr id="530" name="テキスト ボックス 529"/>
        <xdr:cNvSpPr txBox="1"/>
      </xdr:nvSpPr>
      <xdr:spPr>
        <a:xfrm>
          <a:off x="14403017" y="6760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69050</xdr:rowOff>
    </xdr:from>
    <xdr:to>
      <xdr:col>72</xdr:col>
      <xdr:colOff>38100</xdr:colOff>
      <xdr:row>38</xdr:row>
      <xdr:rowOff>170650</xdr:rowOff>
    </xdr:to>
    <xdr:sp macro="" textlink="">
      <xdr:nvSpPr>
        <xdr:cNvPr id="531" name="楕円 530"/>
        <xdr:cNvSpPr/>
      </xdr:nvSpPr>
      <xdr:spPr>
        <a:xfrm>
          <a:off x="13652500" y="658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15727</xdr:rowOff>
    </xdr:from>
    <xdr:ext cx="469744" cy="259045"/>
    <xdr:sp macro="" textlink="">
      <xdr:nvSpPr>
        <xdr:cNvPr id="532" name="テキスト ボックス 531"/>
        <xdr:cNvSpPr txBox="1"/>
      </xdr:nvSpPr>
      <xdr:spPr>
        <a:xfrm>
          <a:off x="13468428" y="635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124333</xdr:rowOff>
    </xdr:from>
    <xdr:to>
      <xdr:col>67</xdr:col>
      <xdr:colOff>101600</xdr:colOff>
      <xdr:row>39</xdr:row>
      <xdr:rowOff>54483</xdr:rowOff>
    </xdr:to>
    <xdr:sp macro="" textlink="">
      <xdr:nvSpPr>
        <xdr:cNvPr id="533" name="楕円 532"/>
        <xdr:cNvSpPr/>
      </xdr:nvSpPr>
      <xdr:spPr>
        <a:xfrm>
          <a:off x="12763500" y="663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45610</xdr:rowOff>
    </xdr:from>
    <xdr:ext cx="469744" cy="259045"/>
    <xdr:sp macro="" textlink="">
      <xdr:nvSpPr>
        <xdr:cNvPr id="534" name="テキスト ボックス 533"/>
        <xdr:cNvSpPr txBox="1"/>
      </xdr:nvSpPr>
      <xdr:spPr>
        <a:xfrm>
          <a:off x="12579428" y="673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96716</xdr:rowOff>
    </xdr:from>
    <xdr:to>
      <xdr:col>85</xdr:col>
      <xdr:colOff>126364</xdr:colOff>
      <xdr:row>79</xdr:row>
      <xdr:rowOff>31313</xdr:rowOff>
    </xdr:to>
    <xdr:cxnSp macro="">
      <xdr:nvCxnSpPr>
        <xdr:cNvPr id="607" name="直線コネクタ 606"/>
        <xdr:cNvCxnSpPr/>
      </xdr:nvCxnSpPr>
      <xdr:spPr>
        <a:xfrm flipV="1">
          <a:off x="16317595" y="12098216"/>
          <a:ext cx="1269" cy="1477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35140</xdr:rowOff>
    </xdr:from>
    <xdr:ext cx="469744" cy="259045"/>
    <xdr:sp macro="" textlink="">
      <xdr:nvSpPr>
        <xdr:cNvPr id="608" name="公債費最小値テキスト"/>
        <xdr:cNvSpPr txBox="1"/>
      </xdr:nvSpPr>
      <xdr:spPr>
        <a:xfrm>
          <a:off x="16370300" y="135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31313</xdr:rowOff>
    </xdr:from>
    <xdr:to>
      <xdr:col>86</xdr:col>
      <xdr:colOff>25400</xdr:colOff>
      <xdr:row>79</xdr:row>
      <xdr:rowOff>31313</xdr:rowOff>
    </xdr:to>
    <xdr:cxnSp macro="">
      <xdr:nvCxnSpPr>
        <xdr:cNvPr id="609" name="直線コネクタ 608"/>
        <xdr:cNvCxnSpPr/>
      </xdr:nvCxnSpPr>
      <xdr:spPr>
        <a:xfrm>
          <a:off x="16230600" y="135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43393</xdr:rowOff>
    </xdr:from>
    <xdr:ext cx="599010" cy="259045"/>
    <xdr:sp macro="" textlink="">
      <xdr:nvSpPr>
        <xdr:cNvPr id="610" name="公債費最大値テキスト"/>
        <xdr:cNvSpPr txBox="1"/>
      </xdr:nvSpPr>
      <xdr:spPr>
        <a:xfrm>
          <a:off x="16370300" y="1187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96716</xdr:rowOff>
    </xdr:from>
    <xdr:to>
      <xdr:col>86</xdr:col>
      <xdr:colOff>25400</xdr:colOff>
      <xdr:row>70</xdr:row>
      <xdr:rowOff>96716</xdr:rowOff>
    </xdr:to>
    <xdr:cxnSp macro="">
      <xdr:nvCxnSpPr>
        <xdr:cNvPr id="611" name="直線コネクタ 610"/>
        <xdr:cNvCxnSpPr/>
      </xdr:nvCxnSpPr>
      <xdr:spPr>
        <a:xfrm>
          <a:off x="16230600" y="1209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84981</xdr:rowOff>
    </xdr:from>
    <xdr:to>
      <xdr:col>85</xdr:col>
      <xdr:colOff>127000</xdr:colOff>
      <xdr:row>77</xdr:row>
      <xdr:rowOff>86299</xdr:rowOff>
    </xdr:to>
    <xdr:cxnSp macro="">
      <xdr:nvCxnSpPr>
        <xdr:cNvPr id="612" name="直線コネクタ 611"/>
        <xdr:cNvCxnSpPr/>
      </xdr:nvCxnSpPr>
      <xdr:spPr>
        <a:xfrm>
          <a:off x="15481300" y="13286631"/>
          <a:ext cx="838200" cy="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133402</xdr:rowOff>
    </xdr:from>
    <xdr:ext cx="534377" cy="259045"/>
    <xdr:sp macro="" textlink="">
      <xdr:nvSpPr>
        <xdr:cNvPr id="613" name="公債費平均値テキスト"/>
        <xdr:cNvSpPr txBox="1"/>
      </xdr:nvSpPr>
      <xdr:spPr>
        <a:xfrm>
          <a:off x="16370300" y="12992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110525</xdr:rowOff>
    </xdr:from>
    <xdr:to>
      <xdr:col>85</xdr:col>
      <xdr:colOff>177800</xdr:colOff>
      <xdr:row>77</xdr:row>
      <xdr:rowOff>40675</xdr:rowOff>
    </xdr:to>
    <xdr:sp macro="" textlink="">
      <xdr:nvSpPr>
        <xdr:cNvPr id="614" name="フローチャート: 判断 613"/>
        <xdr:cNvSpPr/>
      </xdr:nvSpPr>
      <xdr:spPr>
        <a:xfrm>
          <a:off x="162687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78146</xdr:rowOff>
    </xdr:from>
    <xdr:to>
      <xdr:col>81</xdr:col>
      <xdr:colOff>50800</xdr:colOff>
      <xdr:row>77</xdr:row>
      <xdr:rowOff>84981</xdr:rowOff>
    </xdr:to>
    <xdr:cxnSp macro="">
      <xdr:nvCxnSpPr>
        <xdr:cNvPr id="615" name="直線コネクタ 614"/>
        <xdr:cNvCxnSpPr/>
      </xdr:nvCxnSpPr>
      <xdr:spPr>
        <a:xfrm>
          <a:off x="14592300" y="13279796"/>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104239</xdr:rowOff>
    </xdr:from>
    <xdr:to>
      <xdr:col>81</xdr:col>
      <xdr:colOff>101600</xdr:colOff>
      <xdr:row>77</xdr:row>
      <xdr:rowOff>34389</xdr:rowOff>
    </xdr:to>
    <xdr:sp macro="" textlink="">
      <xdr:nvSpPr>
        <xdr:cNvPr id="616" name="フローチャート: 判断 615"/>
        <xdr:cNvSpPr/>
      </xdr:nvSpPr>
      <xdr:spPr>
        <a:xfrm>
          <a:off x="15430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50916</xdr:rowOff>
    </xdr:from>
    <xdr:ext cx="534377" cy="259045"/>
    <xdr:sp macro="" textlink="">
      <xdr:nvSpPr>
        <xdr:cNvPr id="617" name="テキスト ボックス 616"/>
        <xdr:cNvSpPr txBox="1"/>
      </xdr:nvSpPr>
      <xdr:spPr>
        <a:xfrm>
          <a:off x="15214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75312</xdr:rowOff>
    </xdr:from>
    <xdr:to>
      <xdr:col>76</xdr:col>
      <xdr:colOff>114300</xdr:colOff>
      <xdr:row>77</xdr:row>
      <xdr:rowOff>78146</xdr:rowOff>
    </xdr:to>
    <xdr:cxnSp macro="">
      <xdr:nvCxnSpPr>
        <xdr:cNvPr id="618" name="直線コネクタ 617"/>
        <xdr:cNvCxnSpPr/>
      </xdr:nvCxnSpPr>
      <xdr:spPr>
        <a:xfrm>
          <a:off x="13703300" y="13276962"/>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57238</xdr:rowOff>
    </xdr:from>
    <xdr:to>
      <xdr:col>76</xdr:col>
      <xdr:colOff>165100</xdr:colOff>
      <xdr:row>76</xdr:row>
      <xdr:rowOff>158838</xdr:rowOff>
    </xdr:to>
    <xdr:sp macro="" textlink="">
      <xdr:nvSpPr>
        <xdr:cNvPr id="619" name="フローチャート: 判断 618"/>
        <xdr:cNvSpPr/>
      </xdr:nvSpPr>
      <xdr:spPr>
        <a:xfrm>
          <a:off x="14541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3916</xdr:rowOff>
    </xdr:from>
    <xdr:ext cx="534377" cy="259045"/>
    <xdr:sp macro="" textlink="">
      <xdr:nvSpPr>
        <xdr:cNvPr id="620" name="テキスト ボックス 619"/>
        <xdr:cNvSpPr txBox="1"/>
      </xdr:nvSpPr>
      <xdr:spPr>
        <a:xfrm>
          <a:off x="14325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74175</xdr:rowOff>
    </xdr:from>
    <xdr:to>
      <xdr:col>71</xdr:col>
      <xdr:colOff>177800</xdr:colOff>
      <xdr:row>77</xdr:row>
      <xdr:rowOff>75312</xdr:rowOff>
    </xdr:to>
    <xdr:cxnSp macro="">
      <xdr:nvCxnSpPr>
        <xdr:cNvPr id="621" name="直線コネクタ 620"/>
        <xdr:cNvCxnSpPr/>
      </xdr:nvCxnSpPr>
      <xdr:spPr>
        <a:xfrm>
          <a:off x="12814300" y="13275825"/>
          <a:ext cx="889000" cy="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22" name="フローチャート: 判断 621"/>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162503</xdr:rowOff>
    </xdr:from>
    <xdr:ext cx="534377" cy="259045"/>
    <xdr:sp macro="" textlink="">
      <xdr:nvSpPr>
        <xdr:cNvPr id="623" name="テキスト ボックス 622"/>
        <xdr:cNvSpPr txBox="1"/>
      </xdr:nvSpPr>
      <xdr:spPr>
        <a:xfrm>
          <a:off x="13436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4" name="フローチャート: 判断 623"/>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159669</xdr:rowOff>
    </xdr:from>
    <xdr:ext cx="534377" cy="259045"/>
    <xdr:sp macro="" textlink="">
      <xdr:nvSpPr>
        <xdr:cNvPr id="625" name="テキスト ボックス 624"/>
        <xdr:cNvSpPr txBox="1"/>
      </xdr:nvSpPr>
      <xdr:spPr>
        <a:xfrm>
          <a:off x="12547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35499</xdr:rowOff>
    </xdr:from>
    <xdr:to>
      <xdr:col>85</xdr:col>
      <xdr:colOff>177800</xdr:colOff>
      <xdr:row>77</xdr:row>
      <xdr:rowOff>137099</xdr:rowOff>
    </xdr:to>
    <xdr:sp macro="" textlink="">
      <xdr:nvSpPr>
        <xdr:cNvPr id="631" name="楕円 630"/>
        <xdr:cNvSpPr/>
      </xdr:nvSpPr>
      <xdr:spPr>
        <a:xfrm>
          <a:off x="16268700" y="1323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13926</xdr:rowOff>
    </xdr:from>
    <xdr:ext cx="534377" cy="259045"/>
    <xdr:sp macro="" textlink="">
      <xdr:nvSpPr>
        <xdr:cNvPr id="632" name="公債費該当値テキスト"/>
        <xdr:cNvSpPr txBox="1"/>
      </xdr:nvSpPr>
      <xdr:spPr>
        <a:xfrm>
          <a:off x="16370300" y="1321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34181</xdr:rowOff>
    </xdr:from>
    <xdr:to>
      <xdr:col>81</xdr:col>
      <xdr:colOff>101600</xdr:colOff>
      <xdr:row>77</xdr:row>
      <xdr:rowOff>135781</xdr:rowOff>
    </xdr:to>
    <xdr:sp macro="" textlink="">
      <xdr:nvSpPr>
        <xdr:cNvPr id="633" name="楕円 632"/>
        <xdr:cNvSpPr/>
      </xdr:nvSpPr>
      <xdr:spPr>
        <a:xfrm>
          <a:off x="15430500" y="1323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126908</xdr:rowOff>
    </xdr:from>
    <xdr:ext cx="534377" cy="259045"/>
    <xdr:sp macro="" textlink="">
      <xdr:nvSpPr>
        <xdr:cNvPr id="634" name="テキスト ボックス 633"/>
        <xdr:cNvSpPr txBox="1"/>
      </xdr:nvSpPr>
      <xdr:spPr>
        <a:xfrm>
          <a:off x="15214111" y="133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27346</xdr:rowOff>
    </xdr:from>
    <xdr:to>
      <xdr:col>76</xdr:col>
      <xdr:colOff>165100</xdr:colOff>
      <xdr:row>77</xdr:row>
      <xdr:rowOff>128946</xdr:rowOff>
    </xdr:to>
    <xdr:sp macro="" textlink="">
      <xdr:nvSpPr>
        <xdr:cNvPr id="635" name="楕円 634"/>
        <xdr:cNvSpPr/>
      </xdr:nvSpPr>
      <xdr:spPr>
        <a:xfrm>
          <a:off x="14541500" y="1322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120073</xdr:rowOff>
    </xdr:from>
    <xdr:ext cx="534377" cy="259045"/>
    <xdr:sp macro="" textlink="">
      <xdr:nvSpPr>
        <xdr:cNvPr id="636" name="テキスト ボックス 635"/>
        <xdr:cNvSpPr txBox="1"/>
      </xdr:nvSpPr>
      <xdr:spPr>
        <a:xfrm>
          <a:off x="14325111" y="1332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24512</xdr:rowOff>
    </xdr:from>
    <xdr:to>
      <xdr:col>72</xdr:col>
      <xdr:colOff>38100</xdr:colOff>
      <xdr:row>77</xdr:row>
      <xdr:rowOff>126112</xdr:rowOff>
    </xdr:to>
    <xdr:sp macro="" textlink="">
      <xdr:nvSpPr>
        <xdr:cNvPr id="637" name="楕円 636"/>
        <xdr:cNvSpPr/>
      </xdr:nvSpPr>
      <xdr:spPr>
        <a:xfrm>
          <a:off x="13652500" y="1322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117239</xdr:rowOff>
    </xdr:from>
    <xdr:ext cx="534377" cy="259045"/>
    <xdr:sp macro="" textlink="">
      <xdr:nvSpPr>
        <xdr:cNvPr id="638" name="テキスト ボックス 637"/>
        <xdr:cNvSpPr txBox="1"/>
      </xdr:nvSpPr>
      <xdr:spPr>
        <a:xfrm>
          <a:off x="13436111" y="1331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23375</xdr:rowOff>
    </xdr:from>
    <xdr:to>
      <xdr:col>67</xdr:col>
      <xdr:colOff>101600</xdr:colOff>
      <xdr:row>77</xdr:row>
      <xdr:rowOff>124975</xdr:rowOff>
    </xdr:to>
    <xdr:sp macro="" textlink="">
      <xdr:nvSpPr>
        <xdr:cNvPr id="639" name="楕円 638"/>
        <xdr:cNvSpPr/>
      </xdr:nvSpPr>
      <xdr:spPr>
        <a:xfrm>
          <a:off x="12763500" y="132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116102</xdr:rowOff>
    </xdr:from>
    <xdr:ext cx="534377" cy="259045"/>
    <xdr:sp macro="" textlink="">
      <xdr:nvSpPr>
        <xdr:cNvPr id="640" name="テキスト ボックス 639"/>
        <xdr:cNvSpPr txBox="1"/>
      </xdr:nvSpPr>
      <xdr:spPr>
        <a:xfrm>
          <a:off x="12547111" y="133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1" name="直線コネクタ 65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2" name="テキスト ボックス 65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3" name="直線コネクタ 65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4" name="テキスト ボックス 65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5" name="直線コネクタ 65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6" name="テキスト ボックス 65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7" name="直線コネクタ 65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8" name="テキスト ボックス 65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1448</xdr:rowOff>
    </xdr:from>
    <xdr:to>
      <xdr:col>85</xdr:col>
      <xdr:colOff>126364</xdr:colOff>
      <xdr:row>98</xdr:row>
      <xdr:rowOff>135855</xdr:rowOff>
    </xdr:to>
    <xdr:cxnSp macro="">
      <xdr:nvCxnSpPr>
        <xdr:cNvPr id="662" name="直線コネクタ 661"/>
        <xdr:cNvCxnSpPr/>
      </xdr:nvCxnSpPr>
      <xdr:spPr>
        <a:xfrm flipV="1">
          <a:off x="16317595" y="15774848"/>
          <a:ext cx="1269" cy="1163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139682</xdr:rowOff>
    </xdr:from>
    <xdr:ext cx="378565" cy="259045"/>
    <xdr:sp macro="" textlink="">
      <xdr:nvSpPr>
        <xdr:cNvPr id="663" name="積立金最小値テキスト"/>
        <xdr:cNvSpPr txBox="1"/>
      </xdr:nvSpPr>
      <xdr:spPr>
        <a:xfrm>
          <a:off x="16370300" y="1694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135855</xdr:rowOff>
    </xdr:from>
    <xdr:to>
      <xdr:col>86</xdr:col>
      <xdr:colOff>25400</xdr:colOff>
      <xdr:row>98</xdr:row>
      <xdr:rowOff>135855</xdr:rowOff>
    </xdr:to>
    <xdr:cxnSp macro="">
      <xdr:nvCxnSpPr>
        <xdr:cNvPr id="664" name="直線コネクタ 663"/>
        <xdr:cNvCxnSpPr/>
      </xdr:nvCxnSpPr>
      <xdr:spPr>
        <a:xfrm>
          <a:off x="16230600" y="1693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119575</xdr:rowOff>
    </xdr:from>
    <xdr:ext cx="599010" cy="259045"/>
    <xdr:sp macro="" textlink="">
      <xdr:nvSpPr>
        <xdr:cNvPr id="665" name="積立金最大値テキスト"/>
        <xdr:cNvSpPr txBox="1"/>
      </xdr:nvSpPr>
      <xdr:spPr>
        <a:xfrm>
          <a:off x="16370300" y="1555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1448</xdr:rowOff>
    </xdr:from>
    <xdr:to>
      <xdr:col>86</xdr:col>
      <xdr:colOff>25400</xdr:colOff>
      <xdr:row>92</xdr:row>
      <xdr:rowOff>1448</xdr:rowOff>
    </xdr:to>
    <xdr:cxnSp macro="">
      <xdr:nvCxnSpPr>
        <xdr:cNvPr id="666" name="直線コネクタ 665"/>
        <xdr:cNvCxnSpPr/>
      </xdr:nvCxnSpPr>
      <xdr:spPr>
        <a:xfrm>
          <a:off x="16230600" y="1577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141077</xdr:rowOff>
    </xdr:from>
    <xdr:to>
      <xdr:col>85</xdr:col>
      <xdr:colOff>127000</xdr:colOff>
      <xdr:row>96</xdr:row>
      <xdr:rowOff>150471</xdr:rowOff>
    </xdr:to>
    <xdr:cxnSp macro="">
      <xdr:nvCxnSpPr>
        <xdr:cNvPr id="667" name="直線コネクタ 666"/>
        <xdr:cNvCxnSpPr/>
      </xdr:nvCxnSpPr>
      <xdr:spPr>
        <a:xfrm>
          <a:off x="15481300" y="16600277"/>
          <a:ext cx="838200" cy="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130585</xdr:rowOff>
    </xdr:from>
    <xdr:ext cx="534377" cy="259045"/>
    <xdr:sp macro="" textlink="">
      <xdr:nvSpPr>
        <xdr:cNvPr id="668" name="積立金平均値テキスト"/>
        <xdr:cNvSpPr txBox="1"/>
      </xdr:nvSpPr>
      <xdr:spPr>
        <a:xfrm>
          <a:off x="16370300" y="16761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152158</xdr:rowOff>
    </xdr:from>
    <xdr:to>
      <xdr:col>85</xdr:col>
      <xdr:colOff>177800</xdr:colOff>
      <xdr:row>98</xdr:row>
      <xdr:rowOff>82308</xdr:rowOff>
    </xdr:to>
    <xdr:sp macro="" textlink="">
      <xdr:nvSpPr>
        <xdr:cNvPr id="669" name="フローチャート: 判断 668"/>
        <xdr:cNvSpPr/>
      </xdr:nvSpPr>
      <xdr:spPr>
        <a:xfrm>
          <a:off x="162687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141077</xdr:rowOff>
    </xdr:from>
    <xdr:to>
      <xdr:col>81</xdr:col>
      <xdr:colOff>50800</xdr:colOff>
      <xdr:row>97</xdr:row>
      <xdr:rowOff>19151</xdr:rowOff>
    </xdr:to>
    <xdr:cxnSp macro="">
      <xdr:nvCxnSpPr>
        <xdr:cNvPr id="670" name="直線コネクタ 669"/>
        <xdr:cNvCxnSpPr/>
      </xdr:nvCxnSpPr>
      <xdr:spPr>
        <a:xfrm flipV="1">
          <a:off x="14592300" y="16600277"/>
          <a:ext cx="889000" cy="4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158212</xdr:rowOff>
    </xdr:from>
    <xdr:to>
      <xdr:col>81</xdr:col>
      <xdr:colOff>101600</xdr:colOff>
      <xdr:row>98</xdr:row>
      <xdr:rowOff>88362</xdr:rowOff>
    </xdr:to>
    <xdr:sp macro="" textlink="">
      <xdr:nvSpPr>
        <xdr:cNvPr id="671" name="フローチャート: 判断 670"/>
        <xdr:cNvSpPr/>
      </xdr:nvSpPr>
      <xdr:spPr>
        <a:xfrm>
          <a:off x="15430500" y="167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79489</xdr:rowOff>
    </xdr:from>
    <xdr:ext cx="534377" cy="259045"/>
    <xdr:sp macro="" textlink="">
      <xdr:nvSpPr>
        <xdr:cNvPr id="672" name="テキスト ボックス 671"/>
        <xdr:cNvSpPr txBox="1"/>
      </xdr:nvSpPr>
      <xdr:spPr>
        <a:xfrm>
          <a:off x="15214111" y="1688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19151</xdr:rowOff>
    </xdr:from>
    <xdr:to>
      <xdr:col>76</xdr:col>
      <xdr:colOff>114300</xdr:colOff>
      <xdr:row>97</xdr:row>
      <xdr:rowOff>58103</xdr:rowOff>
    </xdr:to>
    <xdr:cxnSp macro="">
      <xdr:nvCxnSpPr>
        <xdr:cNvPr id="673" name="直線コネクタ 672"/>
        <xdr:cNvCxnSpPr/>
      </xdr:nvCxnSpPr>
      <xdr:spPr>
        <a:xfrm flipV="1">
          <a:off x="13703300" y="16649801"/>
          <a:ext cx="889000" cy="3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141570</xdr:rowOff>
    </xdr:from>
    <xdr:to>
      <xdr:col>76</xdr:col>
      <xdr:colOff>165100</xdr:colOff>
      <xdr:row>98</xdr:row>
      <xdr:rowOff>71720</xdr:rowOff>
    </xdr:to>
    <xdr:sp macro="" textlink="">
      <xdr:nvSpPr>
        <xdr:cNvPr id="674" name="フローチャート: 判断 673"/>
        <xdr:cNvSpPr/>
      </xdr:nvSpPr>
      <xdr:spPr>
        <a:xfrm>
          <a:off x="145415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62847</xdr:rowOff>
    </xdr:from>
    <xdr:ext cx="534377" cy="259045"/>
    <xdr:sp macro="" textlink="">
      <xdr:nvSpPr>
        <xdr:cNvPr id="675" name="テキスト ボックス 674"/>
        <xdr:cNvSpPr txBox="1"/>
      </xdr:nvSpPr>
      <xdr:spPr>
        <a:xfrm>
          <a:off x="14325111" y="1686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44236</xdr:rowOff>
    </xdr:from>
    <xdr:to>
      <xdr:col>71</xdr:col>
      <xdr:colOff>177800</xdr:colOff>
      <xdr:row>97</xdr:row>
      <xdr:rowOff>58103</xdr:rowOff>
    </xdr:to>
    <xdr:cxnSp macro="">
      <xdr:nvCxnSpPr>
        <xdr:cNvPr id="676" name="直線コネクタ 675"/>
        <xdr:cNvCxnSpPr/>
      </xdr:nvCxnSpPr>
      <xdr:spPr>
        <a:xfrm>
          <a:off x="12814300" y="16674886"/>
          <a:ext cx="889000" cy="1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51958</xdr:rowOff>
    </xdr:from>
    <xdr:to>
      <xdr:col>72</xdr:col>
      <xdr:colOff>38100</xdr:colOff>
      <xdr:row>96</xdr:row>
      <xdr:rowOff>153558</xdr:rowOff>
    </xdr:to>
    <xdr:sp macro="" textlink="">
      <xdr:nvSpPr>
        <xdr:cNvPr id="677" name="フローチャート: 判断 676"/>
        <xdr:cNvSpPr/>
      </xdr:nvSpPr>
      <xdr:spPr>
        <a:xfrm>
          <a:off x="13652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170085</xdr:rowOff>
    </xdr:from>
    <xdr:ext cx="534377" cy="259045"/>
    <xdr:sp macro="" textlink="">
      <xdr:nvSpPr>
        <xdr:cNvPr id="678" name="テキスト ボックス 677"/>
        <xdr:cNvSpPr txBox="1"/>
      </xdr:nvSpPr>
      <xdr:spPr>
        <a:xfrm>
          <a:off x="13436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92946</xdr:rowOff>
    </xdr:from>
    <xdr:to>
      <xdr:col>67</xdr:col>
      <xdr:colOff>101600</xdr:colOff>
      <xdr:row>98</xdr:row>
      <xdr:rowOff>23096</xdr:rowOff>
    </xdr:to>
    <xdr:sp macro="" textlink="">
      <xdr:nvSpPr>
        <xdr:cNvPr id="679" name="フローチャート: 判断 678"/>
        <xdr:cNvSpPr/>
      </xdr:nvSpPr>
      <xdr:spPr>
        <a:xfrm>
          <a:off x="12763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14223</xdr:rowOff>
    </xdr:from>
    <xdr:ext cx="534377" cy="259045"/>
    <xdr:sp macro="" textlink="">
      <xdr:nvSpPr>
        <xdr:cNvPr id="680" name="テキスト ボックス 679"/>
        <xdr:cNvSpPr txBox="1"/>
      </xdr:nvSpPr>
      <xdr:spPr>
        <a:xfrm>
          <a:off x="12547111" y="168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99671</xdr:rowOff>
    </xdr:from>
    <xdr:to>
      <xdr:col>85</xdr:col>
      <xdr:colOff>177800</xdr:colOff>
      <xdr:row>97</xdr:row>
      <xdr:rowOff>29821</xdr:rowOff>
    </xdr:to>
    <xdr:sp macro="" textlink="">
      <xdr:nvSpPr>
        <xdr:cNvPr id="686" name="楕円 685"/>
        <xdr:cNvSpPr/>
      </xdr:nvSpPr>
      <xdr:spPr>
        <a:xfrm>
          <a:off x="16268700" y="1655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122548</xdr:rowOff>
    </xdr:from>
    <xdr:ext cx="534377" cy="259045"/>
    <xdr:sp macro="" textlink="">
      <xdr:nvSpPr>
        <xdr:cNvPr id="687" name="積立金該当値テキスト"/>
        <xdr:cNvSpPr txBox="1"/>
      </xdr:nvSpPr>
      <xdr:spPr>
        <a:xfrm>
          <a:off x="16370300" y="1641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90277</xdr:rowOff>
    </xdr:from>
    <xdr:to>
      <xdr:col>81</xdr:col>
      <xdr:colOff>101600</xdr:colOff>
      <xdr:row>97</xdr:row>
      <xdr:rowOff>20427</xdr:rowOff>
    </xdr:to>
    <xdr:sp macro="" textlink="">
      <xdr:nvSpPr>
        <xdr:cNvPr id="688" name="楕円 687"/>
        <xdr:cNvSpPr/>
      </xdr:nvSpPr>
      <xdr:spPr>
        <a:xfrm>
          <a:off x="15430500" y="1654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36954</xdr:rowOff>
    </xdr:from>
    <xdr:ext cx="534377" cy="259045"/>
    <xdr:sp macro="" textlink="">
      <xdr:nvSpPr>
        <xdr:cNvPr id="689" name="テキスト ボックス 688"/>
        <xdr:cNvSpPr txBox="1"/>
      </xdr:nvSpPr>
      <xdr:spPr>
        <a:xfrm>
          <a:off x="15214111" y="1632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139801</xdr:rowOff>
    </xdr:from>
    <xdr:to>
      <xdr:col>76</xdr:col>
      <xdr:colOff>165100</xdr:colOff>
      <xdr:row>97</xdr:row>
      <xdr:rowOff>69951</xdr:rowOff>
    </xdr:to>
    <xdr:sp macro="" textlink="">
      <xdr:nvSpPr>
        <xdr:cNvPr id="690" name="楕円 689"/>
        <xdr:cNvSpPr/>
      </xdr:nvSpPr>
      <xdr:spPr>
        <a:xfrm>
          <a:off x="14541500" y="1659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86478</xdr:rowOff>
    </xdr:from>
    <xdr:ext cx="534377" cy="259045"/>
    <xdr:sp macro="" textlink="">
      <xdr:nvSpPr>
        <xdr:cNvPr id="691" name="テキスト ボックス 690"/>
        <xdr:cNvSpPr txBox="1"/>
      </xdr:nvSpPr>
      <xdr:spPr>
        <a:xfrm>
          <a:off x="14325111" y="163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7303</xdr:rowOff>
    </xdr:from>
    <xdr:to>
      <xdr:col>72</xdr:col>
      <xdr:colOff>38100</xdr:colOff>
      <xdr:row>97</xdr:row>
      <xdr:rowOff>108903</xdr:rowOff>
    </xdr:to>
    <xdr:sp macro="" textlink="">
      <xdr:nvSpPr>
        <xdr:cNvPr id="692" name="楕円 691"/>
        <xdr:cNvSpPr/>
      </xdr:nvSpPr>
      <xdr:spPr>
        <a:xfrm>
          <a:off x="13652500" y="1663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100030</xdr:rowOff>
    </xdr:from>
    <xdr:ext cx="534377" cy="259045"/>
    <xdr:sp macro="" textlink="">
      <xdr:nvSpPr>
        <xdr:cNvPr id="693" name="テキスト ボックス 692"/>
        <xdr:cNvSpPr txBox="1"/>
      </xdr:nvSpPr>
      <xdr:spPr>
        <a:xfrm>
          <a:off x="13436111" y="1673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164886</xdr:rowOff>
    </xdr:from>
    <xdr:to>
      <xdr:col>67</xdr:col>
      <xdr:colOff>101600</xdr:colOff>
      <xdr:row>97</xdr:row>
      <xdr:rowOff>95036</xdr:rowOff>
    </xdr:to>
    <xdr:sp macro="" textlink="">
      <xdr:nvSpPr>
        <xdr:cNvPr id="694" name="楕円 693"/>
        <xdr:cNvSpPr/>
      </xdr:nvSpPr>
      <xdr:spPr>
        <a:xfrm>
          <a:off x="12763500" y="1662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111563</xdr:rowOff>
    </xdr:from>
    <xdr:ext cx="534377" cy="259045"/>
    <xdr:sp macro="" textlink="">
      <xdr:nvSpPr>
        <xdr:cNvPr id="695" name="テキスト ボックス 694"/>
        <xdr:cNvSpPr txBox="1"/>
      </xdr:nvSpPr>
      <xdr:spPr>
        <a:xfrm>
          <a:off x="12547111" y="1639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9" name="テキスト ボックス 70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168504</xdr:rowOff>
    </xdr:from>
    <xdr:to>
      <xdr:col>116</xdr:col>
      <xdr:colOff>62864</xdr:colOff>
      <xdr:row>39</xdr:row>
      <xdr:rowOff>44450</xdr:rowOff>
    </xdr:to>
    <xdr:cxnSp macro="">
      <xdr:nvCxnSpPr>
        <xdr:cNvPr id="719" name="直線コネクタ 718"/>
        <xdr:cNvCxnSpPr/>
      </xdr:nvCxnSpPr>
      <xdr:spPr>
        <a:xfrm flipV="1">
          <a:off x="22159595" y="5312004"/>
          <a:ext cx="1269"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115181</xdr:rowOff>
    </xdr:from>
    <xdr:ext cx="534377" cy="259045"/>
    <xdr:sp macro="" textlink="">
      <xdr:nvSpPr>
        <xdr:cNvPr id="722" name="投資及び出資金最大値テキスト"/>
        <xdr:cNvSpPr txBox="1"/>
      </xdr:nvSpPr>
      <xdr:spPr>
        <a:xfrm>
          <a:off x="22212300" y="50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168504</xdr:rowOff>
    </xdr:from>
    <xdr:to>
      <xdr:col>116</xdr:col>
      <xdr:colOff>152400</xdr:colOff>
      <xdr:row>30</xdr:row>
      <xdr:rowOff>168504</xdr:rowOff>
    </xdr:to>
    <xdr:cxnSp macro="">
      <xdr:nvCxnSpPr>
        <xdr:cNvPr id="723" name="直線コネクタ 722"/>
        <xdr:cNvCxnSpPr/>
      </xdr:nvCxnSpPr>
      <xdr:spPr>
        <a:xfrm>
          <a:off x="22072600" y="531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50969</xdr:rowOff>
    </xdr:from>
    <xdr:ext cx="469744" cy="259045"/>
    <xdr:sp macro="" textlink="">
      <xdr:nvSpPr>
        <xdr:cNvPr id="725" name="投資及び出資金平均値テキスト"/>
        <xdr:cNvSpPr txBox="1"/>
      </xdr:nvSpPr>
      <xdr:spPr>
        <a:xfrm>
          <a:off x="22212300" y="6394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28092</xdr:rowOff>
    </xdr:from>
    <xdr:to>
      <xdr:col>116</xdr:col>
      <xdr:colOff>114300</xdr:colOff>
      <xdr:row>38</xdr:row>
      <xdr:rowOff>129692</xdr:rowOff>
    </xdr:to>
    <xdr:sp macro="" textlink="">
      <xdr:nvSpPr>
        <xdr:cNvPr id="726" name="フローチャート: 判断 725"/>
        <xdr:cNvSpPr/>
      </xdr:nvSpPr>
      <xdr:spPr>
        <a:xfrm>
          <a:off x="221107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59563</xdr:rowOff>
    </xdr:from>
    <xdr:to>
      <xdr:col>112</xdr:col>
      <xdr:colOff>38100</xdr:colOff>
      <xdr:row>38</xdr:row>
      <xdr:rowOff>161163</xdr:rowOff>
    </xdr:to>
    <xdr:sp macro="" textlink="">
      <xdr:nvSpPr>
        <xdr:cNvPr id="728" name="フローチャート: 判断 727"/>
        <xdr:cNvSpPr/>
      </xdr:nvSpPr>
      <xdr:spPr>
        <a:xfrm>
          <a:off x="21272500" y="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6240</xdr:rowOff>
    </xdr:from>
    <xdr:ext cx="469744" cy="259045"/>
    <xdr:sp macro="" textlink="">
      <xdr:nvSpPr>
        <xdr:cNvPr id="729" name="テキスト ボックス 728"/>
        <xdr:cNvSpPr txBox="1"/>
      </xdr:nvSpPr>
      <xdr:spPr>
        <a:xfrm>
          <a:off x="21088428" y="634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84709</xdr:rowOff>
    </xdr:from>
    <xdr:to>
      <xdr:col>107</xdr:col>
      <xdr:colOff>101600</xdr:colOff>
      <xdr:row>39</xdr:row>
      <xdr:rowOff>14859</xdr:rowOff>
    </xdr:to>
    <xdr:sp macro="" textlink="">
      <xdr:nvSpPr>
        <xdr:cNvPr id="731" name="フローチャート: 判断 730"/>
        <xdr:cNvSpPr/>
      </xdr:nvSpPr>
      <xdr:spPr>
        <a:xfrm>
          <a:off x="20383500" y="65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31386</xdr:rowOff>
    </xdr:from>
    <xdr:ext cx="469744" cy="259045"/>
    <xdr:sp macro="" textlink="">
      <xdr:nvSpPr>
        <xdr:cNvPr id="732" name="テキスト ボックス 731"/>
        <xdr:cNvSpPr txBox="1"/>
      </xdr:nvSpPr>
      <xdr:spPr>
        <a:xfrm>
          <a:off x="20199428" y="637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72593</xdr:rowOff>
    </xdr:from>
    <xdr:to>
      <xdr:col>102</xdr:col>
      <xdr:colOff>165100</xdr:colOff>
      <xdr:row>39</xdr:row>
      <xdr:rowOff>2743</xdr:rowOff>
    </xdr:to>
    <xdr:sp macro="" textlink="">
      <xdr:nvSpPr>
        <xdr:cNvPr id="734" name="フローチャート: 判断 733"/>
        <xdr:cNvSpPr/>
      </xdr:nvSpPr>
      <xdr:spPr>
        <a:xfrm>
          <a:off x="19494500" y="65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19270</xdr:rowOff>
    </xdr:from>
    <xdr:ext cx="469744" cy="259045"/>
    <xdr:sp macro="" textlink="">
      <xdr:nvSpPr>
        <xdr:cNvPr id="735" name="テキスト ボックス 734"/>
        <xdr:cNvSpPr txBox="1"/>
      </xdr:nvSpPr>
      <xdr:spPr>
        <a:xfrm>
          <a:off x="19310428" y="63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36" name="フローチャート: 判断 735"/>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1744</xdr:rowOff>
    </xdr:from>
    <xdr:ext cx="469744" cy="259045"/>
    <xdr:sp macro="" textlink="">
      <xdr:nvSpPr>
        <xdr:cNvPr id="737" name="テキスト ボックス 736"/>
        <xdr:cNvSpPr txBox="1"/>
      </xdr:nvSpPr>
      <xdr:spPr>
        <a:xfrm>
          <a:off x="18421428" y="634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2" name="テキスト ボックス 77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26543</xdr:rowOff>
    </xdr:from>
    <xdr:to>
      <xdr:col>116</xdr:col>
      <xdr:colOff>62864</xdr:colOff>
      <xdr:row>59</xdr:row>
      <xdr:rowOff>44450</xdr:rowOff>
    </xdr:to>
    <xdr:cxnSp macro="">
      <xdr:nvCxnSpPr>
        <xdr:cNvPr id="776" name="直線コネクタ 775"/>
        <xdr:cNvCxnSpPr/>
      </xdr:nvCxnSpPr>
      <xdr:spPr>
        <a:xfrm flipV="1">
          <a:off x="22159595" y="8599043"/>
          <a:ext cx="1269" cy="156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72293</xdr:rowOff>
    </xdr:from>
    <xdr:ext cx="249299" cy="259045"/>
    <xdr:sp macro="" textlink="">
      <xdr:nvSpPr>
        <xdr:cNvPr id="777" name="貸付金最小値テキスト"/>
        <xdr:cNvSpPr txBox="1"/>
      </xdr:nvSpPr>
      <xdr:spPr>
        <a:xfrm>
          <a:off x="22212300" y="10187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144670</xdr:rowOff>
    </xdr:from>
    <xdr:ext cx="599010" cy="259045"/>
    <xdr:sp macro="" textlink="">
      <xdr:nvSpPr>
        <xdr:cNvPr id="779" name="貸付金最大値テキスト"/>
        <xdr:cNvSpPr txBox="1"/>
      </xdr:nvSpPr>
      <xdr:spPr>
        <a:xfrm>
          <a:off x="22212300" y="83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26543</xdr:rowOff>
    </xdr:from>
    <xdr:to>
      <xdr:col>116</xdr:col>
      <xdr:colOff>152400</xdr:colOff>
      <xdr:row>50</xdr:row>
      <xdr:rowOff>26543</xdr:rowOff>
    </xdr:to>
    <xdr:cxnSp macro="">
      <xdr:nvCxnSpPr>
        <xdr:cNvPr id="780" name="直線コネクタ 779"/>
        <xdr:cNvCxnSpPr/>
      </xdr:nvCxnSpPr>
      <xdr:spPr>
        <a:xfrm>
          <a:off x="22072600" y="859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27521</xdr:rowOff>
    </xdr:from>
    <xdr:to>
      <xdr:col>116</xdr:col>
      <xdr:colOff>63500</xdr:colOff>
      <xdr:row>59</xdr:row>
      <xdr:rowOff>28283</xdr:rowOff>
    </xdr:to>
    <xdr:cxnSp macro="">
      <xdr:nvCxnSpPr>
        <xdr:cNvPr id="781" name="直線コネクタ 780"/>
        <xdr:cNvCxnSpPr/>
      </xdr:nvCxnSpPr>
      <xdr:spPr>
        <a:xfrm flipV="1">
          <a:off x="21323300" y="10143071"/>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161193</xdr:rowOff>
    </xdr:from>
    <xdr:ext cx="469744" cy="259045"/>
    <xdr:sp macro="" textlink="">
      <xdr:nvSpPr>
        <xdr:cNvPr id="782" name="貸付金平均値テキスト"/>
        <xdr:cNvSpPr txBox="1"/>
      </xdr:nvSpPr>
      <xdr:spPr>
        <a:xfrm>
          <a:off x="22212300" y="99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138316</xdr:rowOff>
    </xdr:from>
    <xdr:to>
      <xdr:col>116</xdr:col>
      <xdr:colOff>114300</xdr:colOff>
      <xdr:row>59</xdr:row>
      <xdr:rowOff>68466</xdr:rowOff>
    </xdr:to>
    <xdr:sp macro="" textlink="">
      <xdr:nvSpPr>
        <xdr:cNvPr id="783" name="フローチャート: 判断 782"/>
        <xdr:cNvSpPr/>
      </xdr:nvSpPr>
      <xdr:spPr>
        <a:xfrm>
          <a:off x="221107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28283</xdr:rowOff>
    </xdr:from>
    <xdr:to>
      <xdr:col>111</xdr:col>
      <xdr:colOff>177800</xdr:colOff>
      <xdr:row>59</xdr:row>
      <xdr:rowOff>34951</xdr:rowOff>
    </xdr:to>
    <xdr:cxnSp macro="">
      <xdr:nvCxnSpPr>
        <xdr:cNvPr id="784" name="直線コネクタ 783"/>
        <xdr:cNvCxnSpPr/>
      </xdr:nvCxnSpPr>
      <xdr:spPr>
        <a:xfrm flipV="1">
          <a:off x="20434300" y="10143833"/>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138684</xdr:rowOff>
    </xdr:from>
    <xdr:to>
      <xdr:col>112</xdr:col>
      <xdr:colOff>38100</xdr:colOff>
      <xdr:row>59</xdr:row>
      <xdr:rowOff>68834</xdr:rowOff>
    </xdr:to>
    <xdr:sp macro="" textlink="">
      <xdr:nvSpPr>
        <xdr:cNvPr id="785" name="フローチャート: 判断 784"/>
        <xdr:cNvSpPr/>
      </xdr:nvSpPr>
      <xdr:spPr>
        <a:xfrm>
          <a:off x="21272500" y="1008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85361</xdr:rowOff>
    </xdr:from>
    <xdr:ext cx="469744" cy="259045"/>
    <xdr:sp macro="" textlink="">
      <xdr:nvSpPr>
        <xdr:cNvPr id="786" name="テキスト ボックス 785"/>
        <xdr:cNvSpPr txBox="1"/>
      </xdr:nvSpPr>
      <xdr:spPr>
        <a:xfrm>
          <a:off x="21088428" y="985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32334</xdr:rowOff>
    </xdr:from>
    <xdr:to>
      <xdr:col>107</xdr:col>
      <xdr:colOff>50800</xdr:colOff>
      <xdr:row>59</xdr:row>
      <xdr:rowOff>34951</xdr:rowOff>
    </xdr:to>
    <xdr:cxnSp macro="">
      <xdr:nvCxnSpPr>
        <xdr:cNvPr id="787" name="直線コネクタ 786"/>
        <xdr:cNvCxnSpPr/>
      </xdr:nvCxnSpPr>
      <xdr:spPr>
        <a:xfrm>
          <a:off x="19545300" y="10147884"/>
          <a:ext cx="889000" cy="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131597</xdr:rowOff>
    </xdr:from>
    <xdr:to>
      <xdr:col>107</xdr:col>
      <xdr:colOff>101600</xdr:colOff>
      <xdr:row>59</xdr:row>
      <xdr:rowOff>61747</xdr:rowOff>
    </xdr:to>
    <xdr:sp macro="" textlink="">
      <xdr:nvSpPr>
        <xdr:cNvPr id="788" name="フローチャート: 判断 787"/>
        <xdr:cNvSpPr/>
      </xdr:nvSpPr>
      <xdr:spPr>
        <a:xfrm>
          <a:off x="20383500" y="1007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78274</xdr:rowOff>
    </xdr:from>
    <xdr:ext cx="469744" cy="259045"/>
    <xdr:sp macro="" textlink="">
      <xdr:nvSpPr>
        <xdr:cNvPr id="789" name="テキスト ボックス 788"/>
        <xdr:cNvSpPr txBox="1"/>
      </xdr:nvSpPr>
      <xdr:spPr>
        <a:xfrm>
          <a:off x="20199428" y="985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32334</xdr:rowOff>
    </xdr:from>
    <xdr:to>
      <xdr:col>102</xdr:col>
      <xdr:colOff>114300</xdr:colOff>
      <xdr:row>59</xdr:row>
      <xdr:rowOff>33325</xdr:rowOff>
    </xdr:to>
    <xdr:cxnSp macro="">
      <xdr:nvCxnSpPr>
        <xdr:cNvPr id="790" name="直線コネクタ 789"/>
        <xdr:cNvCxnSpPr/>
      </xdr:nvCxnSpPr>
      <xdr:spPr>
        <a:xfrm flipV="1">
          <a:off x="18656300" y="10147884"/>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121653</xdr:rowOff>
    </xdr:from>
    <xdr:to>
      <xdr:col>102</xdr:col>
      <xdr:colOff>165100</xdr:colOff>
      <xdr:row>59</xdr:row>
      <xdr:rowOff>51803</xdr:rowOff>
    </xdr:to>
    <xdr:sp macro="" textlink="">
      <xdr:nvSpPr>
        <xdr:cNvPr id="791" name="フローチャート: 判断 790"/>
        <xdr:cNvSpPr/>
      </xdr:nvSpPr>
      <xdr:spPr>
        <a:xfrm>
          <a:off x="19494500" y="100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68330</xdr:rowOff>
    </xdr:from>
    <xdr:ext cx="469744" cy="259045"/>
    <xdr:sp macro="" textlink="">
      <xdr:nvSpPr>
        <xdr:cNvPr id="792" name="テキスト ボックス 791"/>
        <xdr:cNvSpPr txBox="1"/>
      </xdr:nvSpPr>
      <xdr:spPr>
        <a:xfrm>
          <a:off x="19310428" y="984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121031</xdr:rowOff>
    </xdr:from>
    <xdr:to>
      <xdr:col>98</xdr:col>
      <xdr:colOff>38100</xdr:colOff>
      <xdr:row>59</xdr:row>
      <xdr:rowOff>51181</xdr:rowOff>
    </xdr:to>
    <xdr:sp macro="" textlink="">
      <xdr:nvSpPr>
        <xdr:cNvPr id="793" name="フローチャート: 判断 792"/>
        <xdr:cNvSpPr/>
      </xdr:nvSpPr>
      <xdr:spPr>
        <a:xfrm>
          <a:off x="18605500" y="1006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67708</xdr:rowOff>
    </xdr:from>
    <xdr:ext cx="469744" cy="259045"/>
    <xdr:sp macro="" textlink="">
      <xdr:nvSpPr>
        <xdr:cNvPr id="794" name="テキスト ボックス 793"/>
        <xdr:cNvSpPr txBox="1"/>
      </xdr:nvSpPr>
      <xdr:spPr>
        <a:xfrm>
          <a:off x="18421428" y="984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148171</xdr:rowOff>
    </xdr:from>
    <xdr:to>
      <xdr:col>116</xdr:col>
      <xdr:colOff>114300</xdr:colOff>
      <xdr:row>59</xdr:row>
      <xdr:rowOff>78321</xdr:rowOff>
    </xdr:to>
    <xdr:sp macro="" textlink="">
      <xdr:nvSpPr>
        <xdr:cNvPr id="800" name="楕円 799"/>
        <xdr:cNvSpPr/>
      </xdr:nvSpPr>
      <xdr:spPr>
        <a:xfrm>
          <a:off x="22110700" y="1009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116743</xdr:rowOff>
    </xdr:from>
    <xdr:ext cx="469744" cy="259045"/>
    <xdr:sp macro="" textlink="">
      <xdr:nvSpPr>
        <xdr:cNvPr id="801" name="貸付金該当値テキスト"/>
        <xdr:cNvSpPr txBox="1"/>
      </xdr:nvSpPr>
      <xdr:spPr>
        <a:xfrm>
          <a:off x="22212300" y="1006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148933</xdr:rowOff>
    </xdr:from>
    <xdr:to>
      <xdr:col>112</xdr:col>
      <xdr:colOff>38100</xdr:colOff>
      <xdr:row>59</xdr:row>
      <xdr:rowOff>79083</xdr:rowOff>
    </xdr:to>
    <xdr:sp macro="" textlink="">
      <xdr:nvSpPr>
        <xdr:cNvPr id="802" name="楕円 801"/>
        <xdr:cNvSpPr/>
      </xdr:nvSpPr>
      <xdr:spPr>
        <a:xfrm>
          <a:off x="21272500" y="1009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70210</xdr:rowOff>
    </xdr:from>
    <xdr:ext cx="469744" cy="259045"/>
    <xdr:sp macro="" textlink="">
      <xdr:nvSpPr>
        <xdr:cNvPr id="803" name="テキスト ボックス 802"/>
        <xdr:cNvSpPr txBox="1"/>
      </xdr:nvSpPr>
      <xdr:spPr>
        <a:xfrm>
          <a:off x="21088428" y="1018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155601</xdr:rowOff>
    </xdr:from>
    <xdr:to>
      <xdr:col>107</xdr:col>
      <xdr:colOff>101600</xdr:colOff>
      <xdr:row>59</xdr:row>
      <xdr:rowOff>85751</xdr:rowOff>
    </xdr:to>
    <xdr:sp macro="" textlink="">
      <xdr:nvSpPr>
        <xdr:cNvPr id="804" name="楕円 803"/>
        <xdr:cNvSpPr/>
      </xdr:nvSpPr>
      <xdr:spPr>
        <a:xfrm>
          <a:off x="20383500" y="1009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76878</xdr:rowOff>
    </xdr:from>
    <xdr:ext cx="378565" cy="259045"/>
    <xdr:sp macro="" textlink="">
      <xdr:nvSpPr>
        <xdr:cNvPr id="805" name="テキスト ボックス 804"/>
        <xdr:cNvSpPr txBox="1"/>
      </xdr:nvSpPr>
      <xdr:spPr>
        <a:xfrm>
          <a:off x="20245017" y="10192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152984</xdr:rowOff>
    </xdr:from>
    <xdr:to>
      <xdr:col>102</xdr:col>
      <xdr:colOff>165100</xdr:colOff>
      <xdr:row>59</xdr:row>
      <xdr:rowOff>83134</xdr:rowOff>
    </xdr:to>
    <xdr:sp macro="" textlink="">
      <xdr:nvSpPr>
        <xdr:cNvPr id="806" name="楕円 805"/>
        <xdr:cNvSpPr/>
      </xdr:nvSpPr>
      <xdr:spPr>
        <a:xfrm>
          <a:off x="19494500" y="1009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74261</xdr:rowOff>
    </xdr:from>
    <xdr:ext cx="378565" cy="259045"/>
    <xdr:sp macro="" textlink="">
      <xdr:nvSpPr>
        <xdr:cNvPr id="807" name="テキスト ボックス 806"/>
        <xdr:cNvSpPr txBox="1"/>
      </xdr:nvSpPr>
      <xdr:spPr>
        <a:xfrm>
          <a:off x="19356017" y="10189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153975</xdr:rowOff>
    </xdr:from>
    <xdr:to>
      <xdr:col>98</xdr:col>
      <xdr:colOff>38100</xdr:colOff>
      <xdr:row>59</xdr:row>
      <xdr:rowOff>84125</xdr:rowOff>
    </xdr:to>
    <xdr:sp macro="" textlink="">
      <xdr:nvSpPr>
        <xdr:cNvPr id="808" name="楕円 807"/>
        <xdr:cNvSpPr/>
      </xdr:nvSpPr>
      <xdr:spPr>
        <a:xfrm>
          <a:off x="18605500" y="100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75252</xdr:rowOff>
    </xdr:from>
    <xdr:ext cx="378565" cy="259045"/>
    <xdr:sp macro="" textlink="">
      <xdr:nvSpPr>
        <xdr:cNvPr id="809" name="テキスト ボックス 808"/>
        <xdr:cNvSpPr txBox="1"/>
      </xdr:nvSpPr>
      <xdr:spPr>
        <a:xfrm>
          <a:off x="18467017" y="1019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47150</xdr:rowOff>
    </xdr:from>
    <xdr:to>
      <xdr:col>116</xdr:col>
      <xdr:colOff>62864</xdr:colOff>
      <xdr:row>78</xdr:row>
      <xdr:rowOff>101992</xdr:rowOff>
    </xdr:to>
    <xdr:cxnSp macro="">
      <xdr:nvCxnSpPr>
        <xdr:cNvPr id="835" name="直線コネクタ 834"/>
        <xdr:cNvCxnSpPr/>
      </xdr:nvCxnSpPr>
      <xdr:spPr>
        <a:xfrm flipV="1">
          <a:off x="22159595" y="12220100"/>
          <a:ext cx="1269" cy="1254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105819</xdr:rowOff>
    </xdr:from>
    <xdr:ext cx="534377" cy="259045"/>
    <xdr:sp macro="" textlink="">
      <xdr:nvSpPr>
        <xdr:cNvPr id="836" name="繰出金最小値テキスト"/>
        <xdr:cNvSpPr txBox="1"/>
      </xdr:nvSpPr>
      <xdr:spPr>
        <a:xfrm>
          <a:off x="22212300" y="134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101992</xdr:rowOff>
    </xdr:from>
    <xdr:to>
      <xdr:col>116</xdr:col>
      <xdr:colOff>152400</xdr:colOff>
      <xdr:row>78</xdr:row>
      <xdr:rowOff>101992</xdr:rowOff>
    </xdr:to>
    <xdr:cxnSp macro="">
      <xdr:nvCxnSpPr>
        <xdr:cNvPr id="837" name="直線コネクタ 836"/>
        <xdr:cNvCxnSpPr/>
      </xdr:nvCxnSpPr>
      <xdr:spPr>
        <a:xfrm>
          <a:off x="22072600" y="1347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165277</xdr:rowOff>
    </xdr:from>
    <xdr:ext cx="599010" cy="259045"/>
    <xdr:sp macro="" textlink="">
      <xdr:nvSpPr>
        <xdr:cNvPr id="838" name="繰出金最大値テキスト"/>
        <xdr:cNvSpPr txBox="1"/>
      </xdr:nvSpPr>
      <xdr:spPr>
        <a:xfrm>
          <a:off x="22212300" y="119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47150</xdr:rowOff>
    </xdr:from>
    <xdr:to>
      <xdr:col>116</xdr:col>
      <xdr:colOff>152400</xdr:colOff>
      <xdr:row>71</xdr:row>
      <xdr:rowOff>47150</xdr:rowOff>
    </xdr:to>
    <xdr:cxnSp macro="">
      <xdr:nvCxnSpPr>
        <xdr:cNvPr id="839" name="直線コネクタ 838"/>
        <xdr:cNvCxnSpPr/>
      </xdr:nvCxnSpPr>
      <xdr:spPr>
        <a:xfrm>
          <a:off x="22072600" y="1222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120247</xdr:rowOff>
    </xdr:from>
    <xdr:to>
      <xdr:col>116</xdr:col>
      <xdr:colOff>63500</xdr:colOff>
      <xdr:row>76</xdr:row>
      <xdr:rowOff>53561</xdr:rowOff>
    </xdr:to>
    <xdr:cxnSp macro="">
      <xdr:nvCxnSpPr>
        <xdr:cNvPr id="840" name="直線コネクタ 839"/>
        <xdr:cNvCxnSpPr/>
      </xdr:nvCxnSpPr>
      <xdr:spPr>
        <a:xfrm flipV="1">
          <a:off x="21323300" y="12978997"/>
          <a:ext cx="838200" cy="10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68927</xdr:rowOff>
    </xdr:from>
    <xdr:ext cx="534377" cy="259045"/>
    <xdr:sp macro="" textlink="">
      <xdr:nvSpPr>
        <xdr:cNvPr id="841" name="繰出金平均値テキスト"/>
        <xdr:cNvSpPr txBox="1"/>
      </xdr:nvSpPr>
      <xdr:spPr>
        <a:xfrm>
          <a:off x="22212300" y="12927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90500</xdr:rowOff>
    </xdr:from>
    <xdr:to>
      <xdr:col>116</xdr:col>
      <xdr:colOff>114300</xdr:colOff>
      <xdr:row>76</xdr:row>
      <xdr:rowOff>20650</xdr:rowOff>
    </xdr:to>
    <xdr:sp macro="" textlink="">
      <xdr:nvSpPr>
        <xdr:cNvPr id="842" name="フローチャート: 判断 841"/>
        <xdr:cNvSpPr/>
      </xdr:nvSpPr>
      <xdr:spPr>
        <a:xfrm>
          <a:off x="221107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40422</xdr:rowOff>
    </xdr:from>
    <xdr:to>
      <xdr:col>111</xdr:col>
      <xdr:colOff>177800</xdr:colOff>
      <xdr:row>76</xdr:row>
      <xdr:rowOff>53561</xdr:rowOff>
    </xdr:to>
    <xdr:cxnSp macro="">
      <xdr:nvCxnSpPr>
        <xdr:cNvPr id="843" name="直線コネクタ 842"/>
        <xdr:cNvCxnSpPr/>
      </xdr:nvCxnSpPr>
      <xdr:spPr>
        <a:xfrm>
          <a:off x="20434300" y="13070622"/>
          <a:ext cx="889000" cy="1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102605</xdr:rowOff>
    </xdr:from>
    <xdr:to>
      <xdr:col>112</xdr:col>
      <xdr:colOff>38100</xdr:colOff>
      <xdr:row>76</xdr:row>
      <xdr:rowOff>32755</xdr:rowOff>
    </xdr:to>
    <xdr:sp macro="" textlink="">
      <xdr:nvSpPr>
        <xdr:cNvPr id="844" name="フローチャート: 判断 843"/>
        <xdr:cNvSpPr/>
      </xdr:nvSpPr>
      <xdr:spPr>
        <a:xfrm>
          <a:off x="21272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49282</xdr:rowOff>
    </xdr:from>
    <xdr:ext cx="534377" cy="259045"/>
    <xdr:sp macro="" textlink="">
      <xdr:nvSpPr>
        <xdr:cNvPr id="845" name="テキスト ボックス 844"/>
        <xdr:cNvSpPr txBox="1"/>
      </xdr:nvSpPr>
      <xdr:spPr>
        <a:xfrm>
          <a:off x="21056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110243</xdr:rowOff>
    </xdr:from>
    <xdr:to>
      <xdr:col>107</xdr:col>
      <xdr:colOff>50800</xdr:colOff>
      <xdr:row>76</xdr:row>
      <xdr:rowOff>40422</xdr:rowOff>
    </xdr:to>
    <xdr:cxnSp macro="">
      <xdr:nvCxnSpPr>
        <xdr:cNvPr id="846" name="直線コネクタ 845"/>
        <xdr:cNvCxnSpPr/>
      </xdr:nvCxnSpPr>
      <xdr:spPr>
        <a:xfrm>
          <a:off x="19545300" y="12968993"/>
          <a:ext cx="889000" cy="10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72212</xdr:rowOff>
    </xdr:from>
    <xdr:to>
      <xdr:col>107</xdr:col>
      <xdr:colOff>101600</xdr:colOff>
      <xdr:row>76</xdr:row>
      <xdr:rowOff>2363</xdr:rowOff>
    </xdr:to>
    <xdr:sp macro="" textlink="">
      <xdr:nvSpPr>
        <xdr:cNvPr id="847" name="フローチャート: 判断 846"/>
        <xdr:cNvSpPr/>
      </xdr:nvSpPr>
      <xdr:spPr>
        <a:xfrm>
          <a:off x="20383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18889</xdr:rowOff>
    </xdr:from>
    <xdr:ext cx="534377" cy="259045"/>
    <xdr:sp macro="" textlink="">
      <xdr:nvSpPr>
        <xdr:cNvPr id="848" name="テキスト ボックス 847"/>
        <xdr:cNvSpPr txBox="1"/>
      </xdr:nvSpPr>
      <xdr:spPr>
        <a:xfrm>
          <a:off x="20167111" y="127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110243</xdr:rowOff>
    </xdr:from>
    <xdr:to>
      <xdr:col>102</xdr:col>
      <xdr:colOff>114300</xdr:colOff>
      <xdr:row>76</xdr:row>
      <xdr:rowOff>20893</xdr:rowOff>
    </xdr:to>
    <xdr:cxnSp macro="">
      <xdr:nvCxnSpPr>
        <xdr:cNvPr id="849" name="直線コネクタ 848"/>
        <xdr:cNvCxnSpPr/>
      </xdr:nvCxnSpPr>
      <xdr:spPr>
        <a:xfrm flipV="1">
          <a:off x="18656300" y="12968993"/>
          <a:ext cx="889000" cy="8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67215</xdr:rowOff>
    </xdr:from>
    <xdr:to>
      <xdr:col>102</xdr:col>
      <xdr:colOff>165100</xdr:colOff>
      <xdr:row>75</xdr:row>
      <xdr:rowOff>168815</xdr:rowOff>
    </xdr:to>
    <xdr:sp macro="" textlink="">
      <xdr:nvSpPr>
        <xdr:cNvPr id="850" name="フローチャート: 判断 849"/>
        <xdr:cNvSpPr/>
      </xdr:nvSpPr>
      <xdr:spPr>
        <a:xfrm>
          <a:off x="19494500" y="129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159943</xdr:rowOff>
    </xdr:from>
    <xdr:ext cx="534377" cy="259045"/>
    <xdr:sp macro="" textlink="">
      <xdr:nvSpPr>
        <xdr:cNvPr id="851" name="テキスト ボックス 850"/>
        <xdr:cNvSpPr txBox="1"/>
      </xdr:nvSpPr>
      <xdr:spPr>
        <a:xfrm>
          <a:off x="19278111" y="1301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99623</xdr:rowOff>
    </xdr:from>
    <xdr:to>
      <xdr:col>98</xdr:col>
      <xdr:colOff>38100</xdr:colOff>
      <xdr:row>76</xdr:row>
      <xdr:rowOff>29772</xdr:rowOff>
    </xdr:to>
    <xdr:sp macro="" textlink="">
      <xdr:nvSpPr>
        <xdr:cNvPr id="852" name="フローチャート: 判断 851"/>
        <xdr:cNvSpPr/>
      </xdr:nvSpPr>
      <xdr:spPr>
        <a:xfrm>
          <a:off x="18605500" y="129583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46300</xdr:rowOff>
    </xdr:from>
    <xdr:ext cx="534377" cy="259045"/>
    <xdr:sp macro="" textlink="">
      <xdr:nvSpPr>
        <xdr:cNvPr id="853" name="テキスト ボックス 852"/>
        <xdr:cNvSpPr txBox="1"/>
      </xdr:nvSpPr>
      <xdr:spPr>
        <a:xfrm>
          <a:off x="18389111" y="1273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69447</xdr:rowOff>
    </xdr:from>
    <xdr:to>
      <xdr:col>116</xdr:col>
      <xdr:colOff>114300</xdr:colOff>
      <xdr:row>75</xdr:row>
      <xdr:rowOff>171047</xdr:rowOff>
    </xdr:to>
    <xdr:sp macro="" textlink="">
      <xdr:nvSpPr>
        <xdr:cNvPr id="859" name="楕円 858"/>
        <xdr:cNvSpPr/>
      </xdr:nvSpPr>
      <xdr:spPr>
        <a:xfrm>
          <a:off x="22110700" y="1292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92324</xdr:rowOff>
    </xdr:from>
    <xdr:ext cx="534377" cy="259045"/>
    <xdr:sp macro="" textlink="">
      <xdr:nvSpPr>
        <xdr:cNvPr id="860" name="繰出金該当値テキスト"/>
        <xdr:cNvSpPr txBox="1"/>
      </xdr:nvSpPr>
      <xdr:spPr>
        <a:xfrm>
          <a:off x="22212300" y="1277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2761</xdr:rowOff>
    </xdr:from>
    <xdr:to>
      <xdr:col>112</xdr:col>
      <xdr:colOff>38100</xdr:colOff>
      <xdr:row>76</xdr:row>
      <xdr:rowOff>104361</xdr:rowOff>
    </xdr:to>
    <xdr:sp macro="" textlink="">
      <xdr:nvSpPr>
        <xdr:cNvPr id="861" name="楕円 860"/>
        <xdr:cNvSpPr/>
      </xdr:nvSpPr>
      <xdr:spPr>
        <a:xfrm>
          <a:off x="21272500" y="130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95488</xdr:rowOff>
    </xdr:from>
    <xdr:ext cx="534377" cy="259045"/>
    <xdr:sp macro="" textlink="">
      <xdr:nvSpPr>
        <xdr:cNvPr id="862" name="テキスト ボックス 861"/>
        <xdr:cNvSpPr txBox="1"/>
      </xdr:nvSpPr>
      <xdr:spPr>
        <a:xfrm>
          <a:off x="21056111" y="1312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161072</xdr:rowOff>
    </xdr:from>
    <xdr:to>
      <xdr:col>107</xdr:col>
      <xdr:colOff>101600</xdr:colOff>
      <xdr:row>76</xdr:row>
      <xdr:rowOff>91222</xdr:rowOff>
    </xdr:to>
    <xdr:sp macro="" textlink="">
      <xdr:nvSpPr>
        <xdr:cNvPr id="863" name="楕円 862"/>
        <xdr:cNvSpPr/>
      </xdr:nvSpPr>
      <xdr:spPr>
        <a:xfrm>
          <a:off x="20383500" y="1301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82349</xdr:rowOff>
    </xdr:from>
    <xdr:ext cx="534377" cy="259045"/>
    <xdr:sp macro="" textlink="">
      <xdr:nvSpPr>
        <xdr:cNvPr id="864" name="テキスト ボックス 863"/>
        <xdr:cNvSpPr txBox="1"/>
      </xdr:nvSpPr>
      <xdr:spPr>
        <a:xfrm>
          <a:off x="20167111" y="1311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59443</xdr:rowOff>
    </xdr:from>
    <xdr:to>
      <xdr:col>102</xdr:col>
      <xdr:colOff>165100</xdr:colOff>
      <xdr:row>75</xdr:row>
      <xdr:rowOff>161043</xdr:rowOff>
    </xdr:to>
    <xdr:sp macro="" textlink="">
      <xdr:nvSpPr>
        <xdr:cNvPr id="865" name="楕円 864"/>
        <xdr:cNvSpPr/>
      </xdr:nvSpPr>
      <xdr:spPr>
        <a:xfrm>
          <a:off x="19494500" y="1291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6120</xdr:rowOff>
    </xdr:from>
    <xdr:ext cx="534377" cy="259045"/>
    <xdr:sp macro="" textlink="">
      <xdr:nvSpPr>
        <xdr:cNvPr id="866" name="テキスト ボックス 865"/>
        <xdr:cNvSpPr txBox="1"/>
      </xdr:nvSpPr>
      <xdr:spPr>
        <a:xfrm>
          <a:off x="19278111" y="1269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141543</xdr:rowOff>
    </xdr:from>
    <xdr:to>
      <xdr:col>98</xdr:col>
      <xdr:colOff>38100</xdr:colOff>
      <xdr:row>76</xdr:row>
      <xdr:rowOff>71693</xdr:rowOff>
    </xdr:to>
    <xdr:sp macro="" textlink="">
      <xdr:nvSpPr>
        <xdr:cNvPr id="867" name="楕円 866"/>
        <xdr:cNvSpPr/>
      </xdr:nvSpPr>
      <xdr:spPr>
        <a:xfrm>
          <a:off x="18605500" y="130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62820</xdr:rowOff>
    </xdr:from>
    <xdr:ext cx="534377" cy="259045"/>
    <xdr:sp macro="" textlink="">
      <xdr:nvSpPr>
        <xdr:cNvPr id="868" name="テキスト ボックス 867"/>
        <xdr:cNvSpPr txBox="1"/>
      </xdr:nvSpPr>
      <xdr:spPr>
        <a:xfrm>
          <a:off x="18389111" y="1309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9" name="直線コネクタ 87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0" name="テキスト ボックス 87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1" name="直線コネクタ 88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2" name="テキスト ボックス 88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4" name="テキスト ボックス 88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5" name="直線コネクタ 88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6" name="テキスト ボックス 88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7" name="直線コネクタ 88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8" name="テキスト ボックス 88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0" name="テキスト ボックス 88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2" name="直線コネクタ 89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7" name="直線コネクタ 89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9" name="フローチャート: 判断 89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0" name="直線コネクタ 89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1" name="フローチャート: 判断 90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2" name="テキスト ボックス 901"/>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3" name="直線コネクタ 90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4" name="フローチャート: 判断 90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5" name="テキスト ボックス 904"/>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6" name="直線コネクタ 90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7" name="フローチャート: 判断 906"/>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8" name="テキスト ボックス 907"/>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9" name="フローチャート: 判断 908"/>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0" name="テキスト ボックス 90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6" name="楕円 91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8" name="楕円 91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9" name="テキスト ボックス 918"/>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0" name="楕円 91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1" name="テキスト ボックス 920"/>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2" name="楕円 92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3" name="テキスト ボックス 922"/>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4" name="楕円 92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5" name="テキスト ボックス 924"/>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・維持修繕費については前年度と比較して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人当たりのコストが</a:t>
          </a:r>
          <a:r>
            <a:rPr kumimoji="1" lang="en-US" altLang="ja-JP" sz="1300">
              <a:latin typeface="ＭＳ Ｐゴシック" panose="020B0600070205080204" pitchFamily="50" charset="-128"/>
              <a:ea typeface="ＭＳ Ｐゴシック" panose="020B0600070205080204" pitchFamily="50" charset="-128"/>
            </a:rPr>
            <a:t>2,468</a:t>
          </a:r>
          <a:r>
            <a:rPr kumimoji="1" lang="ja-JP" altLang="en-US" sz="1300">
              <a:latin typeface="ＭＳ Ｐゴシック" panose="020B0600070205080204" pitchFamily="50" charset="-128"/>
              <a:ea typeface="ＭＳ Ｐゴシック" panose="020B0600070205080204" pitchFamily="50" charset="-128"/>
            </a:rPr>
            <a:t>円上昇した、また類似団体平均と比べても</a:t>
          </a:r>
          <a:r>
            <a:rPr kumimoji="1" lang="en-US" altLang="ja-JP" sz="1300">
              <a:latin typeface="ＭＳ Ｐゴシック" panose="020B0600070205080204" pitchFamily="50" charset="-128"/>
              <a:ea typeface="ＭＳ Ｐゴシック" panose="020B0600070205080204" pitchFamily="50" charset="-128"/>
            </a:rPr>
            <a:t>5,129</a:t>
          </a:r>
          <a:r>
            <a:rPr kumimoji="1" lang="ja-JP" altLang="en-US" sz="1300">
              <a:latin typeface="ＭＳ Ｐゴシック" panose="020B0600070205080204" pitchFamily="50" charset="-128"/>
              <a:ea typeface="ＭＳ Ｐゴシック" panose="020B0600070205080204" pitchFamily="50" charset="-128"/>
            </a:rPr>
            <a:t>円も高い状況となっているが、これは村営</a:t>
          </a:r>
          <a:r>
            <a:rPr kumimoji="1" lang="ja-JP" altLang="ja-JP" sz="1300">
              <a:solidFill>
                <a:schemeClr val="dk1"/>
              </a:solidFill>
              <a:effectLst/>
              <a:latin typeface="+mn-lt"/>
              <a:ea typeface="+mn-ea"/>
              <a:cs typeface="+mn-cs"/>
            </a:rPr>
            <a:t>博物館の大規模な維持修繕によ</a:t>
          </a:r>
          <a:r>
            <a:rPr kumimoji="1" lang="ja-JP" altLang="en-US" sz="1300">
              <a:solidFill>
                <a:schemeClr val="dk1"/>
              </a:solidFill>
              <a:effectLst/>
              <a:latin typeface="+mn-lt"/>
              <a:ea typeface="+mn-ea"/>
              <a:cs typeface="+mn-cs"/>
            </a:rPr>
            <a:t>るもので</a:t>
          </a:r>
          <a:r>
            <a:rPr kumimoji="1" lang="ja-JP" altLang="ja-JP" sz="1300">
              <a:solidFill>
                <a:schemeClr val="dk1"/>
              </a:solidFill>
              <a:effectLst/>
              <a:latin typeface="+mn-lt"/>
              <a:ea typeface="+mn-ea"/>
              <a:cs typeface="+mn-cs"/>
            </a:rPr>
            <a:t>臨時的経費の増によ</a:t>
          </a:r>
          <a:r>
            <a:rPr kumimoji="1" lang="ja-JP" altLang="en-US" sz="1300">
              <a:solidFill>
                <a:schemeClr val="dk1"/>
              </a:solidFill>
              <a:effectLst/>
              <a:latin typeface="+mn-lt"/>
              <a:ea typeface="+mn-ea"/>
              <a:cs typeface="+mn-cs"/>
            </a:rPr>
            <a:t>るものである。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・補助費等は</a:t>
          </a:r>
          <a:r>
            <a:rPr kumimoji="1" lang="en-US" altLang="ja-JP" sz="1300">
              <a:solidFill>
                <a:schemeClr val="dk1"/>
              </a:solidFill>
              <a:effectLst/>
              <a:latin typeface="+mn-lt"/>
              <a:ea typeface="+mn-ea"/>
              <a:cs typeface="+mn-cs"/>
            </a:rPr>
            <a:t>1</a:t>
          </a:r>
          <a:r>
            <a:rPr kumimoji="1" lang="ja-JP" altLang="en-US" sz="1300">
              <a:solidFill>
                <a:schemeClr val="dk1"/>
              </a:solidFill>
              <a:effectLst/>
              <a:latin typeface="+mn-lt"/>
              <a:ea typeface="+mn-ea"/>
              <a:cs typeface="+mn-cs"/>
            </a:rPr>
            <a:t>人当たりコストが</a:t>
          </a:r>
          <a:r>
            <a:rPr kumimoji="1" lang="en-US" altLang="ja-JP" sz="1300">
              <a:solidFill>
                <a:schemeClr val="dk1"/>
              </a:solidFill>
              <a:effectLst/>
              <a:latin typeface="+mn-lt"/>
              <a:ea typeface="+mn-ea"/>
              <a:cs typeface="+mn-cs"/>
            </a:rPr>
            <a:t>141,209</a:t>
          </a:r>
          <a:r>
            <a:rPr kumimoji="1" lang="ja-JP" altLang="en-US" sz="1300">
              <a:solidFill>
                <a:schemeClr val="dk1"/>
              </a:solidFill>
              <a:effectLst/>
              <a:latin typeface="+mn-lt"/>
              <a:ea typeface="+mn-ea"/>
              <a:cs typeface="+mn-cs"/>
            </a:rPr>
            <a:t>円となっており類似団体平均と比較して</a:t>
          </a:r>
          <a:r>
            <a:rPr kumimoji="1" lang="en-US" altLang="ja-JP" sz="1300">
              <a:solidFill>
                <a:schemeClr val="dk1"/>
              </a:solidFill>
              <a:effectLst/>
              <a:latin typeface="+mn-lt"/>
              <a:ea typeface="+mn-ea"/>
              <a:cs typeface="+mn-cs"/>
            </a:rPr>
            <a:t>60,070</a:t>
          </a:r>
          <a:r>
            <a:rPr kumimoji="1" lang="ja-JP" altLang="en-US" sz="1300">
              <a:solidFill>
                <a:schemeClr val="dk1"/>
              </a:solidFill>
              <a:effectLst/>
              <a:latin typeface="+mn-lt"/>
              <a:ea typeface="+mn-ea"/>
              <a:cs typeface="+mn-cs"/>
            </a:rPr>
            <a:t>円も高い状態が続いている。これは軍用地所在区交付金等の基地収入に係るものである。また平成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年度はこどものための教育給付金等により、前年度より</a:t>
          </a:r>
          <a:r>
            <a:rPr kumimoji="1" lang="en-US" altLang="ja-JP" sz="1300">
              <a:solidFill>
                <a:schemeClr val="dk1"/>
              </a:solidFill>
              <a:effectLst/>
              <a:latin typeface="+mn-lt"/>
              <a:ea typeface="+mn-ea"/>
              <a:cs typeface="+mn-cs"/>
            </a:rPr>
            <a:t>1</a:t>
          </a:r>
          <a:r>
            <a:rPr kumimoji="1" lang="ja-JP" altLang="en-US" sz="1300">
              <a:solidFill>
                <a:schemeClr val="dk1"/>
              </a:solidFill>
              <a:effectLst/>
              <a:latin typeface="+mn-lt"/>
              <a:ea typeface="+mn-ea"/>
              <a:cs typeface="+mn-cs"/>
            </a:rPr>
            <a:t>人当たりのコストが</a:t>
          </a:r>
          <a:r>
            <a:rPr kumimoji="1" lang="en-US" altLang="ja-JP" sz="1300">
              <a:solidFill>
                <a:schemeClr val="dk1"/>
              </a:solidFill>
              <a:effectLst/>
              <a:latin typeface="+mn-lt"/>
              <a:ea typeface="+mn-ea"/>
              <a:cs typeface="+mn-cs"/>
            </a:rPr>
            <a:t>7,719</a:t>
          </a:r>
          <a:r>
            <a:rPr kumimoji="1" lang="ja-JP" altLang="en-US" sz="1300">
              <a:solidFill>
                <a:schemeClr val="dk1"/>
              </a:solidFill>
              <a:effectLst/>
              <a:latin typeface="+mn-lt"/>
              <a:ea typeface="+mn-ea"/>
              <a:cs typeface="+mn-cs"/>
            </a:rPr>
            <a:t>円上昇した。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・普通建設事業費（うち新規整備）についても類似団体平均と比較しても</a:t>
          </a:r>
          <a:r>
            <a:rPr kumimoji="1" lang="en-US" altLang="ja-JP" sz="1300">
              <a:solidFill>
                <a:schemeClr val="dk1"/>
              </a:solidFill>
              <a:effectLst/>
              <a:latin typeface="+mn-lt"/>
              <a:ea typeface="+mn-ea"/>
              <a:cs typeface="+mn-cs"/>
            </a:rPr>
            <a:t>140,105</a:t>
          </a:r>
          <a:r>
            <a:rPr kumimoji="1" lang="ja-JP" altLang="en-US" sz="1300">
              <a:solidFill>
                <a:schemeClr val="dk1"/>
              </a:solidFill>
              <a:effectLst/>
              <a:latin typeface="+mn-lt"/>
              <a:ea typeface="+mn-ea"/>
              <a:cs typeface="+mn-cs"/>
            </a:rPr>
            <a:t>円高い状況となっている。これは平成</a:t>
          </a:r>
          <a:r>
            <a:rPr kumimoji="1" lang="en-US" altLang="ja-JP" sz="1300">
              <a:solidFill>
                <a:schemeClr val="dk1"/>
              </a:solidFill>
              <a:effectLst/>
              <a:latin typeface="+mn-lt"/>
              <a:ea typeface="+mn-ea"/>
              <a:cs typeface="+mn-cs"/>
            </a:rPr>
            <a:t>24</a:t>
          </a:r>
          <a:r>
            <a:rPr kumimoji="1" lang="ja-JP" altLang="en-US" sz="1300">
              <a:solidFill>
                <a:schemeClr val="dk1"/>
              </a:solidFill>
              <a:effectLst/>
              <a:latin typeface="+mn-lt"/>
              <a:ea typeface="+mn-ea"/>
              <a:cs typeface="+mn-cs"/>
            </a:rPr>
            <a:t>年度から開始された沖縄振興特別推進交付金によるものに加え、防衛省の補助事業であるダム建設事業、また</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年度より工事が始まった統合中学校の学校建設事業等による大規模事業によるものである。このため前年度より</a:t>
          </a:r>
          <a:r>
            <a:rPr kumimoji="1" lang="en-US" altLang="ja-JP" sz="1300">
              <a:solidFill>
                <a:schemeClr val="dk1"/>
              </a:solidFill>
              <a:effectLst/>
              <a:latin typeface="+mn-lt"/>
              <a:ea typeface="+mn-ea"/>
              <a:cs typeface="+mn-cs"/>
            </a:rPr>
            <a:t>25,785</a:t>
          </a:r>
          <a:r>
            <a:rPr kumimoji="1" lang="ja-JP" altLang="en-US" sz="1300">
              <a:solidFill>
                <a:schemeClr val="dk1"/>
              </a:solidFill>
              <a:effectLst/>
              <a:latin typeface="+mn-lt"/>
              <a:ea typeface="+mn-ea"/>
              <a:cs typeface="+mn-cs"/>
            </a:rPr>
            <a:t>円上昇した。当該事業は平成</a:t>
          </a:r>
          <a:r>
            <a:rPr kumimoji="1" lang="en-US" altLang="ja-JP" sz="1300">
              <a:solidFill>
                <a:schemeClr val="dk1"/>
              </a:solidFill>
              <a:effectLst/>
              <a:latin typeface="+mn-lt"/>
              <a:ea typeface="+mn-ea"/>
              <a:cs typeface="+mn-cs"/>
            </a:rPr>
            <a:t>31</a:t>
          </a:r>
          <a:r>
            <a:rPr kumimoji="1" lang="ja-JP" altLang="en-US" sz="1300">
              <a:solidFill>
                <a:schemeClr val="dk1"/>
              </a:solidFill>
              <a:effectLst/>
              <a:latin typeface="+mn-lt"/>
              <a:ea typeface="+mn-ea"/>
              <a:cs typeface="+mn-cs"/>
            </a:rPr>
            <a:t>年度まで継続されることから、新規事業を抑制し、実施事業については事業の延長等を行い単年度事業費の平準化に努める必要がある。</a:t>
          </a:r>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沖縄県恩納村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10,937
10,240
50.83
10,580,968
9,737,046
674,684
3,262,005
3,660,857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93980</xdr:rowOff>
    </xdr:from>
    <xdr:to>
      <xdr:col>24</xdr:col>
      <xdr:colOff>62865</xdr:colOff>
      <xdr:row>38</xdr:row>
      <xdr:rowOff>72263</xdr:rowOff>
    </xdr:to>
    <xdr:cxnSp macro="">
      <xdr:nvCxnSpPr>
        <xdr:cNvPr id="56" name="直線コネクタ 55"/>
        <xdr:cNvCxnSpPr/>
      </xdr:nvCxnSpPr>
      <xdr:spPr>
        <a:xfrm flipV="1">
          <a:off x="4633595" y="5408930"/>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76090</xdr:rowOff>
    </xdr:from>
    <xdr:ext cx="469744" cy="259045"/>
    <xdr:sp macro="" textlink="">
      <xdr:nvSpPr>
        <xdr:cNvPr id="57" name="議会費最小値テキスト"/>
        <xdr:cNvSpPr txBox="1"/>
      </xdr:nvSpPr>
      <xdr:spPr>
        <a:xfrm>
          <a:off x="4686300" y="65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72263</xdr:rowOff>
    </xdr:from>
    <xdr:to>
      <xdr:col>24</xdr:col>
      <xdr:colOff>152400</xdr:colOff>
      <xdr:row>38</xdr:row>
      <xdr:rowOff>72263</xdr:rowOff>
    </xdr:to>
    <xdr:cxnSp macro="">
      <xdr:nvCxnSpPr>
        <xdr:cNvPr id="58" name="直線コネクタ 57"/>
        <xdr:cNvCxnSpPr/>
      </xdr:nvCxnSpPr>
      <xdr:spPr>
        <a:xfrm>
          <a:off x="4546600" y="658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40657</xdr:rowOff>
    </xdr:from>
    <xdr:ext cx="534377" cy="259045"/>
    <xdr:sp macro="" textlink="">
      <xdr:nvSpPr>
        <xdr:cNvPr id="59" name="議会費最大値テキスト"/>
        <xdr:cNvSpPr txBox="1"/>
      </xdr:nvSpPr>
      <xdr:spPr>
        <a:xfrm>
          <a:off x="4686300" y="51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93980</xdr:rowOff>
    </xdr:from>
    <xdr:to>
      <xdr:col>24</xdr:col>
      <xdr:colOff>152400</xdr:colOff>
      <xdr:row>31</xdr:row>
      <xdr:rowOff>93980</xdr:rowOff>
    </xdr:to>
    <xdr:cxnSp macro="">
      <xdr:nvCxnSpPr>
        <xdr:cNvPr id="60" name="直線コネクタ 59"/>
        <xdr:cNvCxnSpPr/>
      </xdr:nvCxnSpPr>
      <xdr:spPr>
        <a:xfrm>
          <a:off x="4546600" y="540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98552</xdr:rowOff>
    </xdr:from>
    <xdr:to>
      <xdr:col>24</xdr:col>
      <xdr:colOff>63500</xdr:colOff>
      <xdr:row>33</xdr:row>
      <xdr:rowOff>112078</xdr:rowOff>
    </xdr:to>
    <xdr:cxnSp macro="">
      <xdr:nvCxnSpPr>
        <xdr:cNvPr id="61" name="直線コネクタ 60"/>
        <xdr:cNvCxnSpPr/>
      </xdr:nvCxnSpPr>
      <xdr:spPr>
        <a:xfrm flipV="1">
          <a:off x="3797300" y="5756402"/>
          <a:ext cx="8382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132097</xdr:rowOff>
    </xdr:from>
    <xdr:ext cx="469744" cy="259045"/>
    <xdr:sp macro="" textlink="">
      <xdr:nvSpPr>
        <xdr:cNvPr id="62" name="議会費平均値テキスト"/>
        <xdr:cNvSpPr txBox="1"/>
      </xdr:nvSpPr>
      <xdr:spPr>
        <a:xfrm>
          <a:off x="4686300" y="6132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63" name="フローチャート: 判断 62"/>
        <xdr:cNvSpPr/>
      </xdr:nvSpPr>
      <xdr:spPr>
        <a:xfrm>
          <a:off x="4584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59499</xdr:rowOff>
    </xdr:from>
    <xdr:to>
      <xdr:col>19</xdr:col>
      <xdr:colOff>177800</xdr:colOff>
      <xdr:row>33</xdr:row>
      <xdr:rowOff>112078</xdr:rowOff>
    </xdr:to>
    <xdr:cxnSp macro="">
      <xdr:nvCxnSpPr>
        <xdr:cNvPr id="64" name="直線コネクタ 63"/>
        <xdr:cNvCxnSpPr/>
      </xdr:nvCxnSpPr>
      <xdr:spPr>
        <a:xfrm>
          <a:off x="2908300" y="5545899"/>
          <a:ext cx="889000" cy="22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161290</xdr:rowOff>
    </xdr:from>
    <xdr:to>
      <xdr:col>20</xdr:col>
      <xdr:colOff>38100</xdr:colOff>
      <xdr:row>36</xdr:row>
      <xdr:rowOff>91440</xdr:rowOff>
    </xdr:to>
    <xdr:sp macro="" textlink="">
      <xdr:nvSpPr>
        <xdr:cNvPr id="65" name="フローチャート: 判断 64"/>
        <xdr:cNvSpPr/>
      </xdr:nvSpPr>
      <xdr:spPr>
        <a:xfrm>
          <a:off x="3746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82567</xdr:rowOff>
    </xdr:from>
    <xdr:ext cx="469744" cy="259045"/>
    <xdr:sp macro="" textlink="">
      <xdr:nvSpPr>
        <xdr:cNvPr id="66" name="テキスト ボックス 65"/>
        <xdr:cNvSpPr txBox="1"/>
      </xdr:nvSpPr>
      <xdr:spPr>
        <a:xfrm>
          <a:off x="3562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59499</xdr:rowOff>
    </xdr:from>
    <xdr:to>
      <xdr:col>15</xdr:col>
      <xdr:colOff>50800</xdr:colOff>
      <xdr:row>33</xdr:row>
      <xdr:rowOff>254</xdr:rowOff>
    </xdr:to>
    <xdr:cxnSp macro="">
      <xdr:nvCxnSpPr>
        <xdr:cNvPr id="67" name="直線コネクタ 66"/>
        <xdr:cNvCxnSpPr/>
      </xdr:nvCxnSpPr>
      <xdr:spPr>
        <a:xfrm flipV="1">
          <a:off x="2019300" y="5545899"/>
          <a:ext cx="889000" cy="11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45085</xdr:rowOff>
    </xdr:from>
    <xdr:to>
      <xdr:col>15</xdr:col>
      <xdr:colOff>101600</xdr:colOff>
      <xdr:row>35</xdr:row>
      <xdr:rowOff>146685</xdr:rowOff>
    </xdr:to>
    <xdr:sp macro="" textlink="">
      <xdr:nvSpPr>
        <xdr:cNvPr id="68" name="フローチャート: 判断 67"/>
        <xdr:cNvSpPr/>
      </xdr:nvSpPr>
      <xdr:spPr>
        <a:xfrm>
          <a:off x="2857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137812</xdr:rowOff>
    </xdr:from>
    <xdr:ext cx="469744" cy="259045"/>
    <xdr:sp macro="" textlink="">
      <xdr:nvSpPr>
        <xdr:cNvPr id="69" name="テキスト ボックス 68"/>
        <xdr:cNvSpPr txBox="1"/>
      </xdr:nvSpPr>
      <xdr:spPr>
        <a:xfrm>
          <a:off x="2673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143510</xdr:rowOff>
    </xdr:from>
    <xdr:to>
      <xdr:col>10</xdr:col>
      <xdr:colOff>114300</xdr:colOff>
      <xdr:row>33</xdr:row>
      <xdr:rowOff>254</xdr:rowOff>
    </xdr:to>
    <xdr:cxnSp macro="">
      <xdr:nvCxnSpPr>
        <xdr:cNvPr id="70" name="直線コネクタ 69"/>
        <xdr:cNvCxnSpPr/>
      </xdr:nvCxnSpPr>
      <xdr:spPr>
        <a:xfrm>
          <a:off x="1130300" y="5629910"/>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62611</xdr:rowOff>
    </xdr:from>
    <xdr:to>
      <xdr:col>10</xdr:col>
      <xdr:colOff>165100</xdr:colOff>
      <xdr:row>35</xdr:row>
      <xdr:rowOff>164211</xdr:rowOff>
    </xdr:to>
    <xdr:sp macro="" textlink="">
      <xdr:nvSpPr>
        <xdr:cNvPr id="71" name="フローチャート: 判断 70"/>
        <xdr:cNvSpPr/>
      </xdr:nvSpPr>
      <xdr:spPr>
        <a:xfrm>
          <a:off x="1968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155338</xdr:rowOff>
    </xdr:from>
    <xdr:ext cx="469744" cy="259045"/>
    <xdr:sp macro="" textlink="">
      <xdr:nvSpPr>
        <xdr:cNvPr id="72" name="テキスト ボックス 71"/>
        <xdr:cNvSpPr txBox="1"/>
      </xdr:nvSpPr>
      <xdr:spPr>
        <a:xfrm>
          <a:off x="1784428"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83566</xdr:rowOff>
    </xdr:from>
    <xdr:to>
      <xdr:col>6</xdr:col>
      <xdr:colOff>38100</xdr:colOff>
      <xdr:row>36</xdr:row>
      <xdr:rowOff>13716</xdr:rowOff>
    </xdr:to>
    <xdr:sp macro="" textlink="">
      <xdr:nvSpPr>
        <xdr:cNvPr id="73" name="フローチャート: 判断 72"/>
        <xdr:cNvSpPr/>
      </xdr:nvSpPr>
      <xdr:spPr>
        <a:xfrm>
          <a:off x="1079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4843</xdr:rowOff>
    </xdr:from>
    <xdr:ext cx="469744" cy="259045"/>
    <xdr:sp macro="" textlink="">
      <xdr:nvSpPr>
        <xdr:cNvPr id="74" name="テキスト ボックス 73"/>
        <xdr:cNvSpPr txBox="1"/>
      </xdr:nvSpPr>
      <xdr:spPr>
        <a:xfrm>
          <a:off x="895428"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47752</xdr:rowOff>
    </xdr:from>
    <xdr:to>
      <xdr:col>24</xdr:col>
      <xdr:colOff>114300</xdr:colOff>
      <xdr:row>33</xdr:row>
      <xdr:rowOff>149352</xdr:rowOff>
    </xdr:to>
    <xdr:sp macro="" textlink="">
      <xdr:nvSpPr>
        <xdr:cNvPr id="80" name="楕円 79"/>
        <xdr:cNvSpPr/>
      </xdr:nvSpPr>
      <xdr:spPr>
        <a:xfrm>
          <a:off x="4584700" y="570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70629</xdr:rowOff>
    </xdr:from>
    <xdr:ext cx="469744" cy="259045"/>
    <xdr:sp macro="" textlink="">
      <xdr:nvSpPr>
        <xdr:cNvPr id="81" name="議会費該当値テキスト"/>
        <xdr:cNvSpPr txBox="1"/>
      </xdr:nvSpPr>
      <xdr:spPr>
        <a:xfrm>
          <a:off x="4686300" y="555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61278</xdr:rowOff>
    </xdr:from>
    <xdr:to>
      <xdr:col>20</xdr:col>
      <xdr:colOff>38100</xdr:colOff>
      <xdr:row>33</xdr:row>
      <xdr:rowOff>162878</xdr:rowOff>
    </xdr:to>
    <xdr:sp macro="" textlink="">
      <xdr:nvSpPr>
        <xdr:cNvPr id="82" name="楕円 81"/>
        <xdr:cNvSpPr/>
      </xdr:nvSpPr>
      <xdr:spPr>
        <a:xfrm>
          <a:off x="3746500" y="571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7955</xdr:rowOff>
    </xdr:from>
    <xdr:ext cx="469744" cy="259045"/>
    <xdr:sp macro="" textlink="">
      <xdr:nvSpPr>
        <xdr:cNvPr id="83" name="テキスト ボックス 82"/>
        <xdr:cNvSpPr txBox="1"/>
      </xdr:nvSpPr>
      <xdr:spPr>
        <a:xfrm>
          <a:off x="3562428" y="549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8699</xdr:rowOff>
    </xdr:from>
    <xdr:to>
      <xdr:col>15</xdr:col>
      <xdr:colOff>101600</xdr:colOff>
      <xdr:row>32</xdr:row>
      <xdr:rowOff>110299</xdr:rowOff>
    </xdr:to>
    <xdr:sp macro="" textlink="">
      <xdr:nvSpPr>
        <xdr:cNvPr id="84" name="楕円 83"/>
        <xdr:cNvSpPr/>
      </xdr:nvSpPr>
      <xdr:spPr>
        <a:xfrm>
          <a:off x="2857500" y="549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126826</xdr:rowOff>
    </xdr:from>
    <xdr:ext cx="534377" cy="259045"/>
    <xdr:sp macro="" textlink="">
      <xdr:nvSpPr>
        <xdr:cNvPr id="85" name="テキスト ボックス 84"/>
        <xdr:cNvSpPr txBox="1"/>
      </xdr:nvSpPr>
      <xdr:spPr>
        <a:xfrm>
          <a:off x="2641111" y="527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120904</xdr:rowOff>
    </xdr:from>
    <xdr:to>
      <xdr:col>10</xdr:col>
      <xdr:colOff>165100</xdr:colOff>
      <xdr:row>33</xdr:row>
      <xdr:rowOff>51054</xdr:rowOff>
    </xdr:to>
    <xdr:sp macro="" textlink="">
      <xdr:nvSpPr>
        <xdr:cNvPr id="86" name="楕円 85"/>
        <xdr:cNvSpPr/>
      </xdr:nvSpPr>
      <xdr:spPr>
        <a:xfrm>
          <a:off x="1968500" y="56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67581</xdr:rowOff>
    </xdr:from>
    <xdr:ext cx="469744" cy="259045"/>
    <xdr:sp macro="" textlink="">
      <xdr:nvSpPr>
        <xdr:cNvPr id="87" name="テキスト ボックス 86"/>
        <xdr:cNvSpPr txBox="1"/>
      </xdr:nvSpPr>
      <xdr:spPr>
        <a:xfrm>
          <a:off x="1784428" y="538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92710</xdr:rowOff>
    </xdr:from>
    <xdr:to>
      <xdr:col>6</xdr:col>
      <xdr:colOff>38100</xdr:colOff>
      <xdr:row>33</xdr:row>
      <xdr:rowOff>22860</xdr:rowOff>
    </xdr:to>
    <xdr:sp macro="" textlink="">
      <xdr:nvSpPr>
        <xdr:cNvPr id="88" name="楕円 87"/>
        <xdr:cNvSpPr/>
      </xdr:nvSpPr>
      <xdr:spPr>
        <a:xfrm>
          <a:off x="1079500" y="557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39387</xdr:rowOff>
    </xdr:from>
    <xdr:ext cx="469744" cy="259045"/>
    <xdr:sp macro="" textlink="">
      <xdr:nvSpPr>
        <xdr:cNvPr id="89" name="テキスト ボックス 88"/>
        <xdr:cNvSpPr txBox="1"/>
      </xdr:nvSpPr>
      <xdr:spPr>
        <a:xfrm>
          <a:off x="895428" y="535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111344</xdr:rowOff>
    </xdr:from>
    <xdr:to>
      <xdr:col>24</xdr:col>
      <xdr:colOff>62865</xdr:colOff>
      <xdr:row>58</xdr:row>
      <xdr:rowOff>121193</xdr:rowOff>
    </xdr:to>
    <xdr:cxnSp macro="">
      <xdr:nvCxnSpPr>
        <xdr:cNvPr id="115" name="直線コネクタ 114"/>
        <xdr:cNvCxnSpPr/>
      </xdr:nvCxnSpPr>
      <xdr:spPr>
        <a:xfrm flipV="1">
          <a:off x="4633595" y="8683844"/>
          <a:ext cx="1270" cy="138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125020</xdr:rowOff>
    </xdr:from>
    <xdr:ext cx="534377" cy="259045"/>
    <xdr:sp macro="" textlink="">
      <xdr:nvSpPr>
        <xdr:cNvPr id="116" name="総務費最小値テキスト"/>
        <xdr:cNvSpPr txBox="1"/>
      </xdr:nvSpPr>
      <xdr:spPr>
        <a:xfrm>
          <a:off x="4686300" y="100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121193</xdr:rowOff>
    </xdr:from>
    <xdr:to>
      <xdr:col>24</xdr:col>
      <xdr:colOff>152400</xdr:colOff>
      <xdr:row>58</xdr:row>
      <xdr:rowOff>121193</xdr:rowOff>
    </xdr:to>
    <xdr:cxnSp macro="">
      <xdr:nvCxnSpPr>
        <xdr:cNvPr id="117" name="直線コネクタ 116"/>
        <xdr:cNvCxnSpPr/>
      </xdr:nvCxnSpPr>
      <xdr:spPr>
        <a:xfrm>
          <a:off x="4546600" y="1006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58021</xdr:rowOff>
    </xdr:from>
    <xdr:ext cx="599010" cy="259045"/>
    <xdr:sp macro="" textlink="">
      <xdr:nvSpPr>
        <xdr:cNvPr id="118" name="総務費最大値テキスト"/>
        <xdr:cNvSpPr txBox="1"/>
      </xdr:nvSpPr>
      <xdr:spPr>
        <a:xfrm>
          <a:off x="4686300" y="84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111344</xdr:rowOff>
    </xdr:from>
    <xdr:to>
      <xdr:col>24</xdr:col>
      <xdr:colOff>152400</xdr:colOff>
      <xdr:row>50</xdr:row>
      <xdr:rowOff>111344</xdr:rowOff>
    </xdr:to>
    <xdr:cxnSp macro="">
      <xdr:nvCxnSpPr>
        <xdr:cNvPr id="119" name="直線コネクタ 118"/>
        <xdr:cNvCxnSpPr/>
      </xdr:nvCxnSpPr>
      <xdr:spPr>
        <a:xfrm>
          <a:off x="4546600" y="868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21377</xdr:rowOff>
    </xdr:from>
    <xdr:to>
      <xdr:col>24</xdr:col>
      <xdr:colOff>63500</xdr:colOff>
      <xdr:row>55</xdr:row>
      <xdr:rowOff>34753</xdr:rowOff>
    </xdr:to>
    <xdr:cxnSp macro="">
      <xdr:nvCxnSpPr>
        <xdr:cNvPr id="120" name="直線コネクタ 119"/>
        <xdr:cNvCxnSpPr/>
      </xdr:nvCxnSpPr>
      <xdr:spPr>
        <a:xfrm flipV="1">
          <a:off x="3797300" y="9451127"/>
          <a:ext cx="838200" cy="1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20275</xdr:rowOff>
    </xdr:from>
    <xdr:ext cx="599010" cy="259045"/>
    <xdr:sp macro="" textlink="">
      <xdr:nvSpPr>
        <xdr:cNvPr id="121" name="総務費平均値テキスト"/>
        <xdr:cNvSpPr txBox="1"/>
      </xdr:nvSpPr>
      <xdr:spPr>
        <a:xfrm>
          <a:off x="4686300" y="9792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41848</xdr:rowOff>
    </xdr:from>
    <xdr:to>
      <xdr:col>24</xdr:col>
      <xdr:colOff>114300</xdr:colOff>
      <xdr:row>57</xdr:row>
      <xdr:rowOff>143448</xdr:rowOff>
    </xdr:to>
    <xdr:sp macro="" textlink="">
      <xdr:nvSpPr>
        <xdr:cNvPr id="122" name="フローチャート: 判断 121"/>
        <xdr:cNvSpPr/>
      </xdr:nvSpPr>
      <xdr:spPr>
        <a:xfrm>
          <a:off x="45847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34753</xdr:rowOff>
    </xdr:from>
    <xdr:to>
      <xdr:col>19</xdr:col>
      <xdr:colOff>177800</xdr:colOff>
      <xdr:row>55</xdr:row>
      <xdr:rowOff>92850</xdr:rowOff>
    </xdr:to>
    <xdr:cxnSp macro="">
      <xdr:nvCxnSpPr>
        <xdr:cNvPr id="123" name="直線コネクタ 122"/>
        <xdr:cNvCxnSpPr/>
      </xdr:nvCxnSpPr>
      <xdr:spPr>
        <a:xfrm flipV="1">
          <a:off x="2908300" y="9464503"/>
          <a:ext cx="889000" cy="5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74505</xdr:rowOff>
    </xdr:from>
    <xdr:to>
      <xdr:col>20</xdr:col>
      <xdr:colOff>38100</xdr:colOff>
      <xdr:row>58</xdr:row>
      <xdr:rowOff>4655</xdr:rowOff>
    </xdr:to>
    <xdr:sp macro="" textlink="">
      <xdr:nvSpPr>
        <xdr:cNvPr id="124" name="フローチャート: 判断 123"/>
        <xdr:cNvSpPr/>
      </xdr:nvSpPr>
      <xdr:spPr>
        <a:xfrm>
          <a:off x="3746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167232</xdr:rowOff>
    </xdr:from>
    <xdr:ext cx="534377" cy="259045"/>
    <xdr:sp macro="" textlink="">
      <xdr:nvSpPr>
        <xdr:cNvPr id="125" name="テキスト ボックス 124"/>
        <xdr:cNvSpPr txBox="1"/>
      </xdr:nvSpPr>
      <xdr:spPr>
        <a:xfrm>
          <a:off x="3530111" y="993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92850</xdr:rowOff>
    </xdr:from>
    <xdr:to>
      <xdr:col>15</xdr:col>
      <xdr:colOff>50800</xdr:colOff>
      <xdr:row>55</xdr:row>
      <xdr:rowOff>146172</xdr:rowOff>
    </xdr:to>
    <xdr:cxnSp macro="">
      <xdr:nvCxnSpPr>
        <xdr:cNvPr id="126" name="直線コネクタ 125"/>
        <xdr:cNvCxnSpPr/>
      </xdr:nvCxnSpPr>
      <xdr:spPr>
        <a:xfrm flipV="1">
          <a:off x="2019300" y="9522600"/>
          <a:ext cx="889000" cy="5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79135</xdr:rowOff>
    </xdr:from>
    <xdr:to>
      <xdr:col>15</xdr:col>
      <xdr:colOff>101600</xdr:colOff>
      <xdr:row>58</xdr:row>
      <xdr:rowOff>9285</xdr:rowOff>
    </xdr:to>
    <xdr:sp macro="" textlink="">
      <xdr:nvSpPr>
        <xdr:cNvPr id="127" name="フローチャート: 判断 126"/>
        <xdr:cNvSpPr/>
      </xdr:nvSpPr>
      <xdr:spPr>
        <a:xfrm>
          <a:off x="2857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412</xdr:rowOff>
    </xdr:from>
    <xdr:ext cx="534377" cy="259045"/>
    <xdr:sp macro="" textlink="">
      <xdr:nvSpPr>
        <xdr:cNvPr id="128" name="テキスト ボックス 127"/>
        <xdr:cNvSpPr txBox="1"/>
      </xdr:nvSpPr>
      <xdr:spPr>
        <a:xfrm>
          <a:off x="2641111" y="994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103611</xdr:rowOff>
    </xdr:from>
    <xdr:to>
      <xdr:col>10</xdr:col>
      <xdr:colOff>114300</xdr:colOff>
      <xdr:row>55</xdr:row>
      <xdr:rowOff>146172</xdr:rowOff>
    </xdr:to>
    <xdr:cxnSp macro="">
      <xdr:nvCxnSpPr>
        <xdr:cNvPr id="129" name="直線コネクタ 128"/>
        <xdr:cNvCxnSpPr/>
      </xdr:nvCxnSpPr>
      <xdr:spPr>
        <a:xfrm>
          <a:off x="1130300" y="9533361"/>
          <a:ext cx="889000" cy="4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45185</xdr:rowOff>
    </xdr:from>
    <xdr:to>
      <xdr:col>10</xdr:col>
      <xdr:colOff>165100</xdr:colOff>
      <xdr:row>56</xdr:row>
      <xdr:rowOff>146785</xdr:rowOff>
    </xdr:to>
    <xdr:sp macro="" textlink="">
      <xdr:nvSpPr>
        <xdr:cNvPr id="130" name="フローチャート: 判断 129"/>
        <xdr:cNvSpPr/>
      </xdr:nvSpPr>
      <xdr:spPr>
        <a:xfrm>
          <a:off x="1968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137912</xdr:rowOff>
    </xdr:from>
    <xdr:ext cx="599010" cy="259045"/>
    <xdr:sp macro="" textlink="">
      <xdr:nvSpPr>
        <xdr:cNvPr id="131" name="テキスト ボックス 130"/>
        <xdr:cNvSpPr txBox="1"/>
      </xdr:nvSpPr>
      <xdr:spPr>
        <a:xfrm>
          <a:off x="1719795" y="9739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55583</xdr:rowOff>
    </xdr:from>
    <xdr:to>
      <xdr:col>6</xdr:col>
      <xdr:colOff>38100</xdr:colOff>
      <xdr:row>57</xdr:row>
      <xdr:rowOff>157183</xdr:rowOff>
    </xdr:to>
    <xdr:sp macro="" textlink="">
      <xdr:nvSpPr>
        <xdr:cNvPr id="132" name="フローチャート: 判断 131"/>
        <xdr:cNvSpPr/>
      </xdr:nvSpPr>
      <xdr:spPr>
        <a:xfrm>
          <a:off x="1079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148310</xdr:rowOff>
    </xdr:from>
    <xdr:ext cx="599010" cy="259045"/>
    <xdr:sp macro="" textlink="">
      <xdr:nvSpPr>
        <xdr:cNvPr id="133" name="テキスト ボックス 132"/>
        <xdr:cNvSpPr txBox="1"/>
      </xdr:nvSpPr>
      <xdr:spPr>
        <a:xfrm>
          <a:off x="830795" y="992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142027</xdr:rowOff>
    </xdr:from>
    <xdr:to>
      <xdr:col>24</xdr:col>
      <xdr:colOff>114300</xdr:colOff>
      <xdr:row>55</xdr:row>
      <xdr:rowOff>72177</xdr:rowOff>
    </xdr:to>
    <xdr:sp macro="" textlink="">
      <xdr:nvSpPr>
        <xdr:cNvPr id="139" name="楕円 138"/>
        <xdr:cNvSpPr/>
      </xdr:nvSpPr>
      <xdr:spPr>
        <a:xfrm>
          <a:off x="4584700" y="94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164904</xdr:rowOff>
    </xdr:from>
    <xdr:ext cx="599010" cy="259045"/>
    <xdr:sp macro="" textlink="">
      <xdr:nvSpPr>
        <xdr:cNvPr id="140" name="総務費該当値テキスト"/>
        <xdr:cNvSpPr txBox="1"/>
      </xdr:nvSpPr>
      <xdr:spPr>
        <a:xfrm>
          <a:off x="4686300" y="925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155403</xdr:rowOff>
    </xdr:from>
    <xdr:to>
      <xdr:col>20</xdr:col>
      <xdr:colOff>38100</xdr:colOff>
      <xdr:row>55</xdr:row>
      <xdr:rowOff>85553</xdr:rowOff>
    </xdr:to>
    <xdr:sp macro="" textlink="">
      <xdr:nvSpPr>
        <xdr:cNvPr id="141" name="楕円 140"/>
        <xdr:cNvSpPr/>
      </xdr:nvSpPr>
      <xdr:spPr>
        <a:xfrm>
          <a:off x="3746500" y="94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102080</xdr:rowOff>
    </xdr:from>
    <xdr:ext cx="599010" cy="259045"/>
    <xdr:sp macro="" textlink="">
      <xdr:nvSpPr>
        <xdr:cNvPr id="142" name="テキスト ボックス 141"/>
        <xdr:cNvSpPr txBox="1"/>
      </xdr:nvSpPr>
      <xdr:spPr>
        <a:xfrm>
          <a:off x="3497795" y="918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42050</xdr:rowOff>
    </xdr:from>
    <xdr:to>
      <xdr:col>15</xdr:col>
      <xdr:colOff>101600</xdr:colOff>
      <xdr:row>55</xdr:row>
      <xdr:rowOff>143650</xdr:rowOff>
    </xdr:to>
    <xdr:sp macro="" textlink="">
      <xdr:nvSpPr>
        <xdr:cNvPr id="143" name="楕円 142"/>
        <xdr:cNvSpPr/>
      </xdr:nvSpPr>
      <xdr:spPr>
        <a:xfrm>
          <a:off x="2857500" y="94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160177</xdr:rowOff>
    </xdr:from>
    <xdr:ext cx="599010" cy="259045"/>
    <xdr:sp macro="" textlink="">
      <xdr:nvSpPr>
        <xdr:cNvPr id="144" name="テキスト ボックス 143"/>
        <xdr:cNvSpPr txBox="1"/>
      </xdr:nvSpPr>
      <xdr:spPr>
        <a:xfrm>
          <a:off x="2608795" y="924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95372</xdr:rowOff>
    </xdr:from>
    <xdr:to>
      <xdr:col>10</xdr:col>
      <xdr:colOff>165100</xdr:colOff>
      <xdr:row>56</xdr:row>
      <xdr:rowOff>25522</xdr:rowOff>
    </xdr:to>
    <xdr:sp macro="" textlink="">
      <xdr:nvSpPr>
        <xdr:cNvPr id="145" name="楕円 144"/>
        <xdr:cNvSpPr/>
      </xdr:nvSpPr>
      <xdr:spPr>
        <a:xfrm>
          <a:off x="1968500" y="952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42049</xdr:rowOff>
    </xdr:from>
    <xdr:ext cx="599010" cy="259045"/>
    <xdr:sp macro="" textlink="">
      <xdr:nvSpPr>
        <xdr:cNvPr id="146" name="テキスト ボックス 145"/>
        <xdr:cNvSpPr txBox="1"/>
      </xdr:nvSpPr>
      <xdr:spPr>
        <a:xfrm>
          <a:off x="1719795" y="9300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52811</xdr:rowOff>
    </xdr:from>
    <xdr:to>
      <xdr:col>6</xdr:col>
      <xdr:colOff>38100</xdr:colOff>
      <xdr:row>55</xdr:row>
      <xdr:rowOff>154411</xdr:rowOff>
    </xdr:to>
    <xdr:sp macro="" textlink="">
      <xdr:nvSpPr>
        <xdr:cNvPr id="147" name="楕円 146"/>
        <xdr:cNvSpPr/>
      </xdr:nvSpPr>
      <xdr:spPr>
        <a:xfrm>
          <a:off x="1079500" y="948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170938</xdr:rowOff>
    </xdr:from>
    <xdr:ext cx="599010" cy="259045"/>
    <xdr:sp macro="" textlink="">
      <xdr:nvSpPr>
        <xdr:cNvPr id="148" name="テキスト ボックス 147"/>
        <xdr:cNvSpPr txBox="1"/>
      </xdr:nvSpPr>
      <xdr:spPr>
        <a:xfrm>
          <a:off x="830795" y="9257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61" name="テキスト ボックス 160"/>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143339</xdr:rowOff>
    </xdr:from>
    <xdr:to>
      <xdr:col>24</xdr:col>
      <xdr:colOff>62865</xdr:colOff>
      <xdr:row>78</xdr:row>
      <xdr:rowOff>163979</xdr:rowOff>
    </xdr:to>
    <xdr:cxnSp macro="">
      <xdr:nvCxnSpPr>
        <xdr:cNvPr id="177" name="直線コネクタ 176"/>
        <xdr:cNvCxnSpPr/>
      </xdr:nvCxnSpPr>
      <xdr:spPr>
        <a:xfrm flipV="1">
          <a:off x="4633595" y="12144839"/>
          <a:ext cx="1270" cy="139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167806</xdr:rowOff>
    </xdr:from>
    <xdr:ext cx="599010" cy="259045"/>
    <xdr:sp macro="" textlink="">
      <xdr:nvSpPr>
        <xdr:cNvPr id="178" name="民生費最小値テキスト"/>
        <xdr:cNvSpPr txBox="1"/>
      </xdr:nvSpPr>
      <xdr:spPr>
        <a:xfrm>
          <a:off x="4686300" y="1354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163979</xdr:rowOff>
    </xdr:from>
    <xdr:to>
      <xdr:col>24</xdr:col>
      <xdr:colOff>152400</xdr:colOff>
      <xdr:row>78</xdr:row>
      <xdr:rowOff>163979</xdr:rowOff>
    </xdr:to>
    <xdr:cxnSp macro="">
      <xdr:nvCxnSpPr>
        <xdr:cNvPr id="179" name="直線コネクタ 178"/>
        <xdr:cNvCxnSpPr/>
      </xdr:nvCxnSpPr>
      <xdr:spPr>
        <a:xfrm>
          <a:off x="4546600" y="1353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90016</xdr:rowOff>
    </xdr:from>
    <xdr:ext cx="599010" cy="259045"/>
    <xdr:sp macro="" textlink="">
      <xdr:nvSpPr>
        <xdr:cNvPr id="180" name="民生費最大値テキスト"/>
        <xdr:cNvSpPr txBox="1"/>
      </xdr:nvSpPr>
      <xdr:spPr>
        <a:xfrm>
          <a:off x="4686300" y="1192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143339</xdr:rowOff>
    </xdr:from>
    <xdr:to>
      <xdr:col>24</xdr:col>
      <xdr:colOff>152400</xdr:colOff>
      <xdr:row>70</xdr:row>
      <xdr:rowOff>143339</xdr:rowOff>
    </xdr:to>
    <xdr:cxnSp macro="">
      <xdr:nvCxnSpPr>
        <xdr:cNvPr id="181" name="直線コネクタ 180"/>
        <xdr:cNvCxnSpPr/>
      </xdr:nvCxnSpPr>
      <xdr:spPr>
        <a:xfrm>
          <a:off x="4546600" y="1214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116087</xdr:rowOff>
    </xdr:from>
    <xdr:to>
      <xdr:col>24</xdr:col>
      <xdr:colOff>63500</xdr:colOff>
      <xdr:row>75</xdr:row>
      <xdr:rowOff>129022</xdr:rowOff>
    </xdr:to>
    <xdr:cxnSp macro="">
      <xdr:nvCxnSpPr>
        <xdr:cNvPr id="182" name="直線コネクタ 181"/>
        <xdr:cNvCxnSpPr/>
      </xdr:nvCxnSpPr>
      <xdr:spPr>
        <a:xfrm flipV="1">
          <a:off x="3797300" y="12974837"/>
          <a:ext cx="838200" cy="1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1643</xdr:rowOff>
    </xdr:from>
    <xdr:ext cx="599010" cy="259045"/>
    <xdr:sp macro="" textlink="">
      <xdr:nvSpPr>
        <xdr:cNvPr id="183" name="民生費平均値テキスト"/>
        <xdr:cNvSpPr txBox="1"/>
      </xdr:nvSpPr>
      <xdr:spPr>
        <a:xfrm>
          <a:off x="4686300" y="130318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23216</xdr:rowOff>
    </xdr:from>
    <xdr:to>
      <xdr:col>24</xdr:col>
      <xdr:colOff>114300</xdr:colOff>
      <xdr:row>76</xdr:row>
      <xdr:rowOff>124816</xdr:rowOff>
    </xdr:to>
    <xdr:sp macro="" textlink="">
      <xdr:nvSpPr>
        <xdr:cNvPr id="184" name="フローチャート: 判断 183"/>
        <xdr:cNvSpPr/>
      </xdr:nvSpPr>
      <xdr:spPr>
        <a:xfrm>
          <a:off x="4584700" y="1305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129022</xdr:rowOff>
    </xdr:from>
    <xdr:to>
      <xdr:col>19</xdr:col>
      <xdr:colOff>177800</xdr:colOff>
      <xdr:row>76</xdr:row>
      <xdr:rowOff>169066</xdr:rowOff>
    </xdr:to>
    <xdr:cxnSp macro="">
      <xdr:nvCxnSpPr>
        <xdr:cNvPr id="185" name="直線コネクタ 184"/>
        <xdr:cNvCxnSpPr/>
      </xdr:nvCxnSpPr>
      <xdr:spPr>
        <a:xfrm flipV="1">
          <a:off x="2908300" y="12987772"/>
          <a:ext cx="889000" cy="21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57810</xdr:rowOff>
    </xdr:from>
    <xdr:to>
      <xdr:col>20</xdr:col>
      <xdr:colOff>38100</xdr:colOff>
      <xdr:row>76</xdr:row>
      <xdr:rowOff>159410</xdr:rowOff>
    </xdr:to>
    <xdr:sp macro="" textlink="">
      <xdr:nvSpPr>
        <xdr:cNvPr id="186" name="フローチャート: 判断 185"/>
        <xdr:cNvSpPr/>
      </xdr:nvSpPr>
      <xdr:spPr>
        <a:xfrm>
          <a:off x="3746500" y="1308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150537</xdr:rowOff>
    </xdr:from>
    <xdr:ext cx="599010" cy="259045"/>
    <xdr:sp macro="" textlink="">
      <xdr:nvSpPr>
        <xdr:cNvPr id="187" name="テキスト ボックス 186"/>
        <xdr:cNvSpPr txBox="1"/>
      </xdr:nvSpPr>
      <xdr:spPr>
        <a:xfrm>
          <a:off x="3497795" y="1318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119631</xdr:rowOff>
    </xdr:from>
    <xdr:to>
      <xdr:col>15</xdr:col>
      <xdr:colOff>50800</xdr:colOff>
      <xdr:row>76</xdr:row>
      <xdr:rowOff>169066</xdr:rowOff>
    </xdr:to>
    <xdr:cxnSp macro="">
      <xdr:nvCxnSpPr>
        <xdr:cNvPr id="188" name="直線コネクタ 187"/>
        <xdr:cNvCxnSpPr/>
      </xdr:nvCxnSpPr>
      <xdr:spPr>
        <a:xfrm>
          <a:off x="2019300" y="13149831"/>
          <a:ext cx="889000" cy="4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112664</xdr:rowOff>
    </xdr:from>
    <xdr:to>
      <xdr:col>15</xdr:col>
      <xdr:colOff>101600</xdr:colOff>
      <xdr:row>77</xdr:row>
      <xdr:rowOff>42814</xdr:rowOff>
    </xdr:to>
    <xdr:sp macro="" textlink="">
      <xdr:nvSpPr>
        <xdr:cNvPr id="189" name="フローチャート: 判断 188"/>
        <xdr:cNvSpPr/>
      </xdr:nvSpPr>
      <xdr:spPr>
        <a:xfrm>
          <a:off x="2857500" y="131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59342</xdr:rowOff>
    </xdr:from>
    <xdr:ext cx="599010" cy="259045"/>
    <xdr:sp macro="" textlink="">
      <xdr:nvSpPr>
        <xdr:cNvPr id="190" name="テキスト ボックス 189"/>
        <xdr:cNvSpPr txBox="1"/>
      </xdr:nvSpPr>
      <xdr:spPr>
        <a:xfrm>
          <a:off x="2608795" y="1291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119631</xdr:rowOff>
    </xdr:from>
    <xdr:to>
      <xdr:col>10</xdr:col>
      <xdr:colOff>114300</xdr:colOff>
      <xdr:row>77</xdr:row>
      <xdr:rowOff>56099</xdr:rowOff>
    </xdr:to>
    <xdr:cxnSp macro="">
      <xdr:nvCxnSpPr>
        <xdr:cNvPr id="191" name="直線コネクタ 190"/>
        <xdr:cNvCxnSpPr/>
      </xdr:nvCxnSpPr>
      <xdr:spPr>
        <a:xfrm flipV="1">
          <a:off x="1130300" y="13149831"/>
          <a:ext cx="889000" cy="10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128639</xdr:rowOff>
    </xdr:from>
    <xdr:to>
      <xdr:col>10</xdr:col>
      <xdr:colOff>165100</xdr:colOff>
      <xdr:row>77</xdr:row>
      <xdr:rowOff>58789</xdr:rowOff>
    </xdr:to>
    <xdr:sp macro="" textlink="">
      <xdr:nvSpPr>
        <xdr:cNvPr id="192" name="フローチャート: 判断 191"/>
        <xdr:cNvSpPr/>
      </xdr:nvSpPr>
      <xdr:spPr>
        <a:xfrm>
          <a:off x="1968500" y="1315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49916</xdr:rowOff>
    </xdr:from>
    <xdr:ext cx="599010" cy="259045"/>
    <xdr:sp macro="" textlink="">
      <xdr:nvSpPr>
        <xdr:cNvPr id="193" name="テキスト ボックス 192"/>
        <xdr:cNvSpPr txBox="1"/>
      </xdr:nvSpPr>
      <xdr:spPr>
        <a:xfrm>
          <a:off x="1719795" y="13251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66717</xdr:rowOff>
    </xdr:from>
    <xdr:to>
      <xdr:col>6</xdr:col>
      <xdr:colOff>38100</xdr:colOff>
      <xdr:row>77</xdr:row>
      <xdr:rowOff>168317</xdr:rowOff>
    </xdr:to>
    <xdr:sp macro="" textlink="">
      <xdr:nvSpPr>
        <xdr:cNvPr id="194" name="フローチャート: 判断 193"/>
        <xdr:cNvSpPr/>
      </xdr:nvSpPr>
      <xdr:spPr>
        <a:xfrm>
          <a:off x="1079500" y="132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159444</xdr:rowOff>
    </xdr:from>
    <xdr:ext cx="599010" cy="259045"/>
    <xdr:sp macro="" textlink="">
      <xdr:nvSpPr>
        <xdr:cNvPr id="195" name="テキスト ボックス 194"/>
        <xdr:cNvSpPr txBox="1"/>
      </xdr:nvSpPr>
      <xdr:spPr>
        <a:xfrm>
          <a:off x="830795" y="133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65287</xdr:rowOff>
    </xdr:from>
    <xdr:to>
      <xdr:col>24</xdr:col>
      <xdr:colOff>114300</xdr:colOff>
      <xdr:row>75</xdr:row>
      <xdr:rowOff>166887</xdr:rowOff>
    </xdr:to>
    <xdr:sp macro="" textlink="">
      <xdr:nvSpPr>
        <xdr:cNvPr id="201" name="楕円 200"/>
        <xdr:cNvSpPr/>
      </xdr:nvSpPr>
      <xdr:spPr>
        <a:xfrm>
          <a:off x="4584700" y="1292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88164</xdr:rowOff>
    </xdr:from>
    <xdr:ext cx="599010" cy="259045"/>
    <xdr:sp macro="" textlink="">
      <xdr:nvSpPr>
        <xdr:cNvPr id="202" name="民生費該当値テキスト"/>
        <xdr:cNvSpPr txBox="1"/>
      </xdr:nvSpPr>
      <xdr:spPr>
        <a:xfrm>
          <a:off x="4686300" y="1277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78222</xdr:rowOff>
    </xdr:from>
    <xdr:to>
      <xdr:col>20</xdr:col>
      <xdr:colOff>38100</xdr:colOff>
      <xdr:row>76</xdr:row>
      <xdr:rowOff>8372</xdr:rowOff>
    </xdr:to>
    <xdr:sp macro="" textlink="">
      <xdr:nvSpPr>
        <xdr:cNvPr id="203" name="楕円 202"/>
        <xdr:cNvSpPr/>
      </xdr:nvSpPr>
      <xdr:spPr>
        <a:xfrm>
          <a:off x="3746500" y="1293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24899</xdr:rowOff>
    </xdr:from>
    <xdr:ext cx="599010" cy="259045"/>
    <xdr:sp macro="" textlink="">
      <xdr:nvSpPr>
        <xdr:cNvPr id="204" name="テキスト ボックス 203"/>
        <xdr:cNvSpPr txBox="1"/>
      </xdr:nvSpPr>
      <xdr:spPr>
        <a:xfrm>
          <a:off x="3497795" y="12712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118266</xdr:rowOff>
    </xdr:from>
    <xdr:to>
      <xdr:col>15</xdr:col>
      <xdr:colOff>101600</xdr:colOff>
      <xdr:row>77</xdr:row>
      <xdr:rowOff>48416</xdr:rowOff>
    </xdr:to>
    <xdr:sp macro="" textlink="">
      <xdr:nvSpPr>
        <xdr:cNvPr id="205" name="楕円 204"/>
        <xdr:cNvSpPr/>
      </xdr:nvSpPr>
      <xdr:spPr>
        <a:xfrm>
          <a:off x="2857500" y="1314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39543</xdr:rowOff>
    </xdr:from>
    <xdr:ext cx="599010" cy="259045"/>
    <xdr:sp macro="" textlink="">
      <xdr:nvSpPr>
        <xdr:cNvPr id="206" name="テキスト ボックス 205"/>
        <xdr:cNvSpPr txBox="1"/>
      </xdr:nvSpPr>
      <xdr:spPr>
        <a:xfrm>
          <a:off x="2608795" y="1324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68831</xdr:rowOff>
    </xdr:from>
    <xdr:to>
      <xdr:col>10</xdr:col>
      <xdr:colOff>165100</xdr:colOff>
      <xdr:row>76</xdr:row>
      <xdr:rowOff>170431</xdr:rowOff>
    </xdr:to>
    <xdr:sp macro="" textlink="">
      <xdr:nvSpPr>
        <xdr:cNvPr id="207" name="楕円 206"/>
        <xdr:cNvSpPr/>
      </xdr:nvSpPr>
      <xdr:spPr>
        <a:xfrm>
          <a:off x="1968500" y="1309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15508</xdr:rowOff>
    </xdr:from>
    <xdr:ext cx="599010" cy="259045"/>
    <xdr:sp macro="" textlink="">
      <xdr:nvSpPr>
        <xdr:cNvPr id="208" name="テキスト ボックス 207"/>
        <xdr:cNvSpPr txBox="1"/>
      </xdr:nvSpPr>
      <xdr:spPr>
        <a:xfrm>
          <a:off x="1719795" y="1287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5299</xdr:rowOff>
    </xdr:from>
    <xdr:to>
      <xdr:col>6</xdr:col>
      <xdr:colOff>38100</xdr:colOff>
      <xdr:row>77</xdr:row>
      <xdr:rowOff>106899</xdr:rowOff>
    </xdr:to>
    <xdr:sp macro="" textlink="">
      <xdr:nvSpPr>
        <xdr:cNvPr id="209" name="楕円 208"/>
        <xdr:cNvSpPr/>
      </xdr:nvSpPr>
      <xdr:spPr>
        <a:xfrm>
          <a:off x="1079500" y="1320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123426</xdr:rowOff>
    </xdr:from>
    <xdr:ext cx="599010" cy="259045"/>
    <xdr:sp macro="" textlink="">
      <xdr:nvSpPr>
        <xdr:cNvPr id="210" name="テキスト ボックス 209"/>
        <xdr:cNvSpPr txBox="1"/>
      </xdr:nvSpPr>
      <xdr:spPr>
        <a:xfrm>
          <a:off x="830795" y="129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20169</xdr:rowOff>
    </xdr:from>
    <xdr:to>
      <xdr:col>24</xdr:col>
      <xdr:colOff>62865</xdr:colOff>
      <xdr:row>98</xdr:row>
      <xdr:rowOff>46692</xdr:rowOff>
    </xdr:to>
    <xdr:cxnSp macro="">
      <xdr:nvCxnSpPr>
        <xdr:cNvPr id="232" name="直線コネクタ 231"/>
        <xdr:cNvCxnSpPr/>
      </xdr:nvCxnSpPr>
      <xdr:spPr>
        <a:xfrm flipV="1">
          <a:off x="4633595" y="15622119"/>
          <a:ext cx="1270" cy="122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50519</xdr:rowOff>
    </xdr:from>
    <xdr:ext cx="534377" cy="259045"/>
    <xdr:sp macro="" textlink="">
      <xdr:nvSpPr>
        <xdr:cNvPr id="233" name="衛生費最小値テキスト"/>
        <xdr:cNvSpPr txBox="1"/>
      </xdr:nvSpPr>
      <xdr:spPr>
        <a:xfrm>
          <a:off x="4686300" y="16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46692</xdr:rowOff>
    </xdr:from>
    <xdr:to>
      <xdr:col>24</xdr:col>
      <xdr:colOff>152400</xdr:colOff>
      <xdr:row>98</xdr:row>
      <xdr:rowOff>46692</xdr:rowOff>
    </xdr:to>
    <xdr:cxnSp macro="">
      <xdr:nvCxnSpPr>
        <xdr:cNvPr id="234" name="直線コネクタ 233"/>
        <xdr:cNvCxnSpPr/>
      </xdr:nvCxnSpPr>
      <xdr:spPr>
        <a:xfrm>
          <a:off x="4546600" y="1684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138296</xdr:rowOff>
    </xdr:from>
    <xdr:ext cx="599010" cy="259045"/>
    <xdr:sp macro="" textlink="">
      <xdr:nvSpPr>
        <xdr:cNvPr id="235" name="衛生費最大値テキスト"/>
        <xdr:cNvSpPr txBox="1"/>
      </xdr:nvSpPr>
      <xdr:spPr>
        <a:xfrm>
          <a:off x="4686300" y="153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20169</xdr:rowOff>
    </xdr:from>
    <xdr:to>
      <xdr:col>24</xdr:col>
      <xdr:colOff>152400</xdr:colOff>
      <xdr:row>91</xdr:row>
      <xdr:rowOff>20169</xdr:rowOff>
    </xdr:to>
    <xdr:cxnSp macro="">
      <xdr:nvCxnSpPr>
        <xdr:cNvPr id="236" name="直線コネクタ 235"/>
        <xdr:cNvCxnSpPr/>
      </xdr:nvCxnSpPr>
      <xdr:spPr>
        <a:xfrm>
          <a:off x="4546600" y="1562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71134</xdr:rowOff>
    </xdr:from>
    <xdr:to>
      <xdr:col>24</xdr:col>
      <xdr:colOff>63500</xdr:colOff>
      <xdr:row>97</xdr:row>
      <xdr:rowOff>110348</xdr:rowOff>
    </xdr:to>
    <xdr:cxnSp macro="">
      <xdr:nvCxnSpPr>
        <xdr:cNvPr id="237" name="直線コネクタ 236"/>
        <xdr:cNvCxnSpPr/>
      </xdr:nvCxnSpPr>
      <xdr:spPr>
        <a:xfrm flipV="1">
          <a:off x="3797300" y="16701784"/>
          <a:ext cx="838200" cy="3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215</xdr:rowOff>
    </xdr:from>
    <xdr:ext cx="534377" cy="259045"/>
    <xdr:sp macro="" textlink="">
      <xdr:nvSpPr>
        <xdr:cNvPr id="238" name="衛生費平均値テキスト"/>
        <xdr:cNvSpPr txBox="1"/>
      </xdr:nvSpPr>
      <xdr:spPr>
        <a:xfrm>
          <a:off x="4686300" y="16630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21788</xdr:rowOff>
    </xdr:from>
    <xdr:to>
      <xdr:col>24</xdr:col>
      <xdr:colOff>114300</xdr:colOff>
      <xdr:row>97</xdr:row>
      <xdr:rowOff>123388</xdr:rowOff>
    </xdr:to>
    <xdr:sp macro="" textlink="">
      <xdr:nvSpPr>
        <xdr:cNvPr id="239" name="フローチャート: 判断 238"/>
        <xdr:cNvSpPr/>
      </xdr:nvSpPr>
      <xdr:spPr>
        <a:xfrm>
          <a:off x="45847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96800</xdr:rowOff>
    </xdr:from>
    <xdr:to>
      <xdr:col>19</xdr:col>
      <xdr:colOff>177800</xdr:colOff>
      <xdr:row>97</xdr:row>
      <xdr:rowOff>110348</xdr:rowOff>
    </xdr:to>
    <xdr:cxnSp macro="">
      <xdr:nvCxnSpPr>
        <xdr:cNvPr id="240" name="直線コネクタ 239"/>
        <xdr:cNvCxnSpPr/>
      </xdr:nvCxnSpPr>
      <xdr:spPr>
        <a:xfrm>
          <a:off x="2908300" y="16727450"/>
          <a:ext cx="889000" cy="1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20727</xdr:rowOff>
    </xdr:from>
    <xdr:to>
      <xdr:col>20</xdr:col>
      <xdr:colOff>38100</xdr:colOff>
      <xdr:row>97</xdr:row>
      <xdr:rowOff>122327</xdr:rowOff>
    </xdr:to>
    <xdr:sp macro="" textlink="">
      <xdr:nvSpPr>
        <xdr:cNvPr id="241" name="フローチャート: 判断 240"/>
        <xdr:cNvSpPr/>
      </xdr:nvSpPr>
      <xdr:spPr>
        <a:xfrm>
          <a:off x="3746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138854</xdr:rowOff>
    </xdr:from>
    <xdr:ext cx="534377" cy="259045"/>
    <xdr:sp macro="" textlink="">
      <xdr:nvSpPr>
        <xdr:cNvPr id="242" name="テキスト ボックス 241"/>
        <xdr:cNvSpPr txBox="1"/>
      </xdr:nvSpPr>
      <xdr:spPr>
        <a:xfrm>
          <a:off x="3530111" y="1642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96800</xdr:rowOff>
    </xdr:from>
    <xdr:to>
      <xdr:col>15</xdr:col>
      <xdr:colOff>50800</xdr:colOff>
      <xdr:row>97</xdr:row>
      <xdr:rowOff>113398</xdr:rowOff>
    </xdr:to>
    <xdr:cxnSp macro="">
      <xdr:nvCxnSpPr>
        <xdr:cNvPr id="243" name="直線コネクタ 242"/>
        <xdr:cNvCxnSpPr/>
      </xdr:nvCxnSpPr>
      <xdr:spPr>
        <a:xfrm flipV="1">
          <a:off x="2019300" y="16727450"/>
          <a:ext cx="889000" cy="1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29125</xdr:rowOff>
    </xdr:from>
    <xdr:to>
      <xdr:col>15</xdr:col>
      <xdr:colOff>101600</xdr:colOff>
      <xdr:row>97</xdr:row>
      <xdr:rowOff>130725</xdr:rowOff>
    </xdr:to>
    <xdr:sp macro="" textlink="">
      <xdr:nvSpPr>
        <xdr:cNvPr id="244" name="フローチャート: 判断 243"/>
        <xdr:cNvSpPr/>
      </xdr:nvSpPr>
      <xdr:spPr>
        <a:xfrm>
          <a:off x="2857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147252</xdr:rowOff>
    </xdr:from>
    <xdr:ext cx="534377" cy="259045"/>
    <xdr:sp macro="" textlink="">
      <xdr:nvSpPr>
        <xdr:cNvPr id="245" name="テキスト ボックス 244"/>
        <xdr:cNvSpPr txBox="1"/>
      </xdr:nvSpPr>
      <xdr:spPr>
        <a:xfrm>
          <a:off x="2641111" y="164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113398</xdr:rowOff>
    </xdr:from>
    <xdr:to>
      <xdr:col>10</xdr:col>
      <xdr:colOff>114300</xdr:colOff>
      <xdr:row>97</xdr:row>
      <xdr:rowOff>117470</xdr:rowOff>
    </xdr:to>
    <xdr:cxnSp macro="">
      <xdr:nvCxnSpPr>
        <xdr:cNvPr id="246" name="直線コネクタ 245"/>
        <xdr:cNvCxnSpPr/>
      </xdr:nvCxnSpPr>
      <xdr:spPr>
        <a:xfrm flipV="1">
          <a:off x="1130300" y="16744048"/>
          <a:ext cx="889000" cy="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19172</xdr:rowOff>
    </xdr:from>
    <xdr:to>
      <xdr:col>10</xdr:col>
      <xdr:colOff>165100</xdr:colOff>
      <xdr:row>97</xdr:row>
      <xdr:rowOff>120772</xdr:rowOff>
    </xdr:to>
    <xdr:sp macro="" textlink="">
      <xdr:nvSpPr>
        <xdr:cNvPr id="247" name="フローチャート: 判断 246"/>
        <xdr:cNvSpPr/>
      </xdr:nvSpPr>
      <xdr:spPr>
        <a:xfrm>
          <a:off x="1968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137299</xdr:rowOff>
    </xdr:from>
    <xdr:ext cx="534377" cy="259045"/>
    <xdr:sp macro="" textlink="">
      <xdr:nvSpPr>
        <xdr:cNvPr id="248" name="テキスト ボックス 247"/>
        <xdr:cNvSpPr txBox="1"/>
      </xdr:nvSpPr>
      <xdr:spPr>
        <a:xfrm>
          <a:off x="1752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36807</xdr:rowOff>
    </xdr:from>
    <xdr:to>
      <xdr:col>6</xdr:col>
      <xdr:colOff>38100</xdr:colOff>
      <xdr:row>97</xdr:row>
      <xdr:rowOff>138407</xdr:rowOff>
    </xdr:to>
    <xdr:sp macro="" textlink="">
      <xdr:nvSpPr>
        <xdr:cNvPr id="249" name="フローチャート: 判断 248"/>
        <xdr:cNvSpPr/>
      </xdr:nvSpPr>
      <xdr:spPr>
        <a:xfrm>
          <a:off x="1079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154934</xdr:rowOff>
    </xdr:from>
    <xdr:ext cx="534377" cy="259045"/>
    <xdr:sp macro="" textlink="">
      <xdr:nvSpPr>
        <xdr:cNvPr id="250" name="テキスト ボックス 249"/>
        <xdr:cNvSpPr txBox="1"/>
      </xdr:nvSpPr>
      <xdr:spPr>
        <a:xfrm>
          <a:off x="863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20334</xdr:rowOff>
    </xdr:from>
    <xdr:to>
      <xdr:col>24</xdr:col>
      <xdr:colOff>114300</xdr:colOff>
      <xdr:row>97</xdr:row>
      <xdr:rowOff>121934</xdr:rowOff>
    </xdr:to>
    <xdr:sp macro="" textlink="">
      <xdr:nvSpPr>
        <xdr:cNvPr id="256" name="楕円 255"/>
        <xdr:cNvSpPr/>
      </xdr:nvSpPr>
      <xdr:spPr>
        <a:xfrm>
          <a:off x="4584700" y="1665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43211</xdr:rowOff>
    </xdr:from>
    <xdr:ext cx="534377" cy="259045"/>
    <xdr:sp macro="" textlink="">
      <xdr:nvSpPr>
        <xdr:cNvPr id="257" name="衛生費該当値テキスト"/>
        <xdr:cNvSpPr txBox="1"/>
      </xdr:nvSpPr>
      <xdr:spPr>
        <a:xfrm>
          <a:off x="4686300" y="165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59548</xdr:rowOff>
    </xdr:from>
    <xdr:to>
      <xdr:col>20</xdr:col>
      <xdr:colOff>38100</xdr:colOff>
      <xdr:row>97</xdr:row>
      <xdr:rowOff>161148</xdr:rowOff>
    </xdr:to>
    <xdr:sp macro="" textlink="">
      <xdr:nvSpPr>
        <xdr:cNvPr id="258" name="楕円 257"/>
        <xdr:cNvSpPr/>
      </xdr:nvSpPr>
      <xdr:spPr>
        <a:xfrm>
          <a:off x="3746500" y="1669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152275</xdr:rowOff>
    </xdr:from>
    <xdr:ext cx="534377" cy="259045"/>
    <xdr:sp macro="" textlink="">
      <xdr:nvSpPr>
        <xdr:cNvPr id="259" name="テキスト ボックス 258"/>
        <xdr:cNvSpPr txBox="1"/>
      </xdr:nvSpPr>
      <xdr:spPr>
        <a:xfrm>
          <a:off x="3530111" y="1678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46000</xdr:rowOff>
    </xdr:from>
    <xdr:to>
      <xdr:col>15</xdr:col>
      <xdr:colOff>101600</xdr:colOff>
      <xdr:row>97</xdr:row>
      <xdr:rowOff>147600</xdr:rowOff>
    </xdr:to>
    <xdr:sp macro="" textlink="">
      <xdr:nvSpPr>
        <xdr:cNvPr id="260" name="楕円 259"/>
        <xdr:cNvSpPr/>
      </xdr:nvSpPr>
      <xdr:spPr>
        <a:xfrm>
          <a:off x="2857500" y="1667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138727</xdr:rowOff>
    </xdr:from>
    <xdr:ext cx="534377" cy="259045"/>
    <xdr:sp macro="" textlink="">
      <xdr:nvSpPr>
        <xdr:cNvPr id="261" name="テキスト ボックス 260"/>
        <xdr:cNvSpPr txBox="1"/>
      </xdr:nvSpPr>
      <xdr:spPr>
        <a:xfrm>
          <a:off x="2641111" y="1676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62598</xdr:rowOff>
    </xdr:from>
    <xdr:to>
      <xdr:col>10</xdr:col>
      <xdr:colOff>165100</xdr:colOff>
      <xdr:row>97</xdr:row>
      <xdr:rowOff>164198</xdr:rowOff>
    </xdr:to>
    <xdr:sp macro="" textlink="">
      <xdr:nvSpPr>
        <xdr:cNvPr id="262" name="楕円 261"/>
        <xdr:cNvSpPr/>
      </xdr:nvSpPr>
      <xdr:spPr>
        <a:xfrm>
          <a:off x="1968500" y="166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155325</xdr:rowOff>
    </xdr:from>
    <xdr:ext cx="534377" cy="259045"/>
    <xdr:sp macro="" textlink="">
      <xdr:nvSpPr>
        <xdr:cNvPr id="263" name="テキスト ボックス 262"/>
        <xdr:cNvSpPr txBox="1"/>
      </xdr:nvSpPr>
      <xdr:spPr>
        <a:xfrm>
          <a:off x="1752111" y="1678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66670</xdr:rowOff>
    </xdr:from>
    <xdr:to>
      <xdr:col>6</xdr:col>
      <xdr:colOff>38100</xdr:colOff>
      <xdr:row>97</xdr:row>
      <xdr:rowOff>168270</xdr:rowOff>
    </xdr:to>
    <xdr:sp macro="" textlink="">
      <xdr:nvSpPr>
        <xdr:cNvPr id="264" name="楕円 263"/>
        <xdr:cNvSpPr/>
      </xdr:nvSpPr>
      <xdr:spPr>
        <a:xfrm>
          <a:off x="1079500" y="166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159397</xdr:rowOff>
    </xdr:from>
    <xdr:ext cx="534377" cy="259045"/>
    <xdr:sp macro="" textlink="">
      <xdr:nvSpPr>
        <xdr:cNvPr id="265" name="テキスト ボックス 264"/>
        <xdr:cNvSpPr txBox="1"/>
      </xdr:nvSpPr>
      <xdr:spPr>
        <a:xfrm>
          <a:off x="863111" y="1679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41075</xdr:rowOff>
    </xdr:from>
    <xdr:to>
      <xdr:col>54</xdr:col>
      <xdr:colOff>189865</xdr:colOff>
      <xdr:row>39</xdr:row>
      <xdr:rowOff>98878</xdr:rowOff>
    </xdr:to>
    <xdr:cxnSp macro="">
      <xdr:nvCxnSpPr>
        <xdr:cNvPr id="291" name="直線コネクタ 290"/>
        <xdr:cNvCxnSpPr/>
      </xdr:nvCxnSpPr>
      <xdr:spPr>
        <a:xfrm flipV="1">
          <a:off x="10475595" y="5184575"/>
          <a:ext cx="1270" cy="160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159202</xdr:rowOff>
    </xdr:from>
    <xdr:ext cx="469744" cy="259045"/>
    <xdr:sp macro="" textlink="">
      <xdr:nvSpPr>
        <xdr:cNvPr id="294" name="労働費最大値テキスト"/>
        <xdr:cNvSpPr txBox="1"/>
      </xdr:nvSpPr>
      <xdr:spPr>
        <a:xfrm>
          <a:off x="10528300" y="49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41075</xdr:rowOff>
    </xdr:from>
    <xdr:to>
      <xdr:col>55</xdr:col>
      <xdr:colOff>88900</xdr:colOff>
      <xdr:row>30</xdr:row>
      <xdr:rowOff>41075</xdr:rowOff>
    </xdr:to>
    <xdr:cxnSp macro="">
      <xdr:nvCxnSpPr>
        <xdr:cNvPr id="295" name="直線コネクタ 294"/>
        <xdr:cNvCxnSpPr/>
      </xdr:nvCxnSpPr>
      <xdr:spPr>
        <a:xfrm>
          <a:off x="10388600" y="518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36666</xdr:rowOff>
    </xdr:from>
    <xdr:ext cx="378565" cy="259045"/>
    <xdr:sp macro="" textlink="">
      <xdr:nvSpPr>
        <xdr:cNvPr id="297" name="労働費平均値テキスト"/>
        <xdr:cNvSpPr txBox="1"/>
      </xdr:nvSpPr>
      <xdr:spPr>
        <a:xfrm>
          <a:off x="10528300" y="6380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13788</xdr:rowOff>
    </xdr:from>
    <xdr:to>
      <xdr:col>55</xdr:col>
      <xdr:colOff>50800</xdr:colOff>
      <xdr:row>38</xdr:row>
      <xdr:rowOff>115388</xdr:rowOff>
    </xdr:to>
    <xdr:sp macro="" textlink="">
      <xdr:nvSpPr>
        <xdr:cNvPr id="298" name="フローチャート: 判断 297"/>
        <xdr:cNvSpPr/>
      </xdr:nvSpPr>
      <xdr:spPr>
        <a:xfrm>
          <a:off x="104267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9" name="直線コネクタ 29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167277</xdr:rowOff>
    </xdr:from>
    <xdr:to>
      <xdr:col>50</xdr:col>
      <xdr:colOff>165100</xdr:colOff>
      <xdr:row>38</xdr:row>
      <xdr:rowOff>97427</xdr:rowOff>
    </xdr:to>
    <xdr:sp macro="" textlink="">
      <xdr:nvSpPr>
        <xdr:cNvPr id="300" name="フローチャート: 判断 299"/>
        <xdr:cNvSpPr/>
      </xdr:nvSpPr>
      <xdr:spPr>
        <a:xfrm>
          <a:off x="9588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113954</xdr:rowOff>
    </xdr:from>
    <xdr:ext cx="378565" cy="259045"/>
    <xdr:sp macro="" textlink="">
      <xdr:nvSpPr>
        <xdr:cNvPr id="301" name="テキスト ボックス 300"/>
        <xdr:cNvSpPr txBox="1"/>
      </xdr:nvSpPr>
      <xdr:spPr>
        <a:xfrm>
          <a:off x="9450017" y="6286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2" name="直線コネクタ 301"/>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147356</xdr:rowOff>
    </xdr:from>
    <xdr:to>
      <xdr:col>46</xdr:col>
      <xdr:colOff>38100</xdr:colOff>
      <xdr:row>38</xdr:row>
      <xdr:rowOff>77506</xdr:rowOff>
    </xdr:to>
    <xdr:sp macro="" textlink="">
      <xdr:nvSpPr>
        <xdr:cNvPr id="303" name="フローチャート: 判断 302"/>
        <xdr:cNvSpPr/>
      </xdr:nvSpPr>
      <xdr:spPr>
        <a:xfrm>
          <a:off x="8699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94033</xdr:rowOff>
    </xdr:from>
    <xdr:ext cx="378565" cy="259045"/>
    <xdr:sp macro="" textlink="">
      <xdr:nvSpPr>
        <xdr:cNvPr id="304" name="テキスト ボックス 303"/>
        <xdr:cNvSpPr txBox="1"/>
      </xdr:nvSpPr>
      <xdr:spPr>
        <a:xfrm>
          <a:off x="8561017" y="626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5" name="直線コネクタ 304"/>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112413</xdr:rowOff>
    </xdr:from>
    <xdr:to>
      <xdr:col>41</xdr:col>
      <xdr:colOff>101600</xdr:colOff>
      <xdr:row>38</xdr:row>
      <xdr:rowOff>42563</xdr:rowOff>
    </xdr:to>
    <xdr:sp macro="" textlink="">
      <xdr:nvSpPr>
        <xdr:cNvPr id="306" name="フローチャート: 判断 305"/>
        <xdr:cNvSpPr/>
      </xdr:nvSpPr>
      <xdr:spPr>
        <a:xfrm>
          <a:off x="7810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59090</xdr:rowOff>
    </xdr:from>
    <xdr:ext cx="378565" cy="259045"/>
    <xdr:sp macro="" textlink="">
      <xdr:nvSpPr>
        <xdr:cNvPr id="307" name="テキスト ボックス 306"/>
        <xdr:cNvSpPr txBox="1"/>
      </xdr:nvSpPr>
      <xdr:spPr>
        <a:xfrm>
          <a:off x="7672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60488</xdr:rowOff>
    </xdr:from>
    <xdr:to>
      <xdr:col>36</xdr:col>
      <xdr:colOff>165100</xdr:colOff>
      <xdr:row>36</xdr:row>
      <xdr:rowOff>162088</xdr:rowOff>
    </xdr:to>
    <xdr:sp macro="" textlink="">
      <xdr:nvSpPr>
        <xdr:cNvPr id="308" name="フローチャート: 判断 307"/>
        <xdr:cNvSpPr/>
      </xdr:nvSpPr>
      <xdr:spPr>
        <a:xfrm>
          <a:off x="6921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7165</xdr:rowOff>
    </xdr:from>
    <xdr:ext cx="469744" cy="259045"/>
    <xdr:sp macro="" textlink="">
      <xdr:nvSpPr>
        <xdr:cNvPr id="309" name="テキスト ボックス 308"/>
        <xdr:cNvSpPr txBox="1"/>
      </xdr:nvSpPr>
      <xdr:spPr>
        <a:xfrm>
          <a:off x="6737428"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5" name="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6"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7" name="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8" name="テキスト ボックス 317"/>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9" name="楕円 31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0" name="テキスト ボックス 319"/>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1" name="楕円 320"/>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2" name="テキスト ボックス 321"/>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3" name="楕円 322"/>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4" name="テキスト ボックス 323"/>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87357</xdr:rowOff>
    </xdr:from>
    <xdr:to>
      <xdr:col>54</xdr:col>
      <xdr:colOff>189865</xdr:colOff>
      <xdr:row>58</xdr:row>
      <xdr:rowOff>17073</xdr:rowOff>
    </xdr:to>
    <xdr:cxnSp macro="">
      <xdr:nvCxnSpPr>
        <xdr:cNvPr id="344" name="直線コネクタ 343"/>
        <xdr:cNvCxnSpPr/>
      </xdr:nvCxnSpPr>
      <xdr:spPr>
        <a:xfrm flipV="1">
          <a:off x="10475595" y="8659857"/>
          <a:ext cx="1270" cy="130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20900</xdr:rowOff>
    </xdr:from>
    <xdr:ext cx="469744" cy="259045"/>
    <xdr:sp macro="" textlink="">
      <xdr:nvSpPr>
        <xdr:cNvPr id="345" name="農林水産業費最小値テキスト"/>
        <xdr:cNvSpPr txBox="1"/>
      </xdr:nvSpPr>
      <xdr:spPr>
        <a:xfrm>
          <a:off x="10528300" y="99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17073</xdr:rowOff>
    </xdr:from>
    <xdr:to>
      <xdr:col>55</xdr:col>
      <xdr:colOff>88900</xdr:colOff>
      <xdr:row>58</xdr:row>
      <xdr:rowOff>17073</xdr:rowOff>
    </xdr:to>
    <xdr:cxnSp macro="">
      <xdr:nvCxnSpPr>
        <xdr:cNvPr id="346" name="直線コネクタ 345"/>
        <xdr:cNvCxnSpPr/>
      </xdr:nvCxnSpPr>
      <xdr:spPr>
        <a:xfrm>
          <a:off x="10388600" y="996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34034</xdr:rowOff>
    </xdr:from>
    <xdr:ext cx="599010" cy="259045"/>
    <xdr:sp macro="" textlink="">
      <xdr:nvSpPr>
        <xdr:cNvPr id="347" name="農林水産業費最大値テキスト"/>
        <xdr:cNvSpPr txBox="1"/>
      </xdr:nvSpPr>
      <xdr:spPr>
        <a:xfrm>
          <a:off x="10528300" y="84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87357</xdr:rowOff>
    </xdr:from>
    <xdr:to>
      <xdr:col>55</xdr:col>
      <xdr:colOff>88900</xdr:colOff>
      <xdr:row>50</xdr:row>
      <xdr:rowOff>87357</xdr:rowOff>
    </xdr:to>
    <xdr:cxnSp macro="">
      <xdr:nvCxnSpPr>
        <xdr:cNvPr id="348" name="直線コネクタ 347"/>
        <xdr:cNvCxnSpPr/>
      </xdr:nvCxnSpPr>
      <xdr:spPr>
        <a:xfrm>
          <a:off x="10388600" y="865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63353</xdr:rowOff>
    </xdr:from>
    <xdr:to>
      <xdr:col>55</xdr:col>
      <xdr:colOff>0</xdr:colOff>
      <xdr:row>56</xdr:row>
      <xdr:rowOff>67417</xdr:rowOff>
    </xdr:to>
    <xdr:cxnSp macro="">
      <xdr:nvCxnSpPr>
        <xdr:cNvPr id="349" name="直線コネクタ 348"/>
        <xdr:cNvCxnSpPr/>
      </xdr:nvCxnSpPr>
      <xdr:spPr>
        <a:xfrm>
          <a:off x="9639300" y="9664553"/>
          <a:ext cx="8382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121168</xdr:rowOff>
    </xdr:from>
    <xdr:ext cx="534377" cy="259045"/>
    <xdr:sp macro="" textlink="">
      <xdr:nvSpPr>
        <xdr:cNvPr id="350" name="農林水産業費平均値テキスト"/>
        <xdr:cNvSpPr txBox="1"/>
      </xdr:nvSpPr>
      <xdr:spPr>
        <a:xfrm>
          <a:off x="10528300" y="972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142741</xdr:rowOff>
    </xdr:from>
    <xdr:to>
      <xdr:col>55</xdr:col>
      <xdr:colOff>50800</xdr:colOff>
      <xdr:row>57</xdr:row>
      <xdr:rowOff>72891</xdr:rowOff>
    </xdr:to>
    <xdr:sp macro="" textlink="">
      <xdr:nvSpPr>
        <xdr:cNvPr id="351" name="フローチャート: 判断 350"/>
        <xdr:cNvSpPr/>
      </xdr:nvSpPr>
      <xdr:spPr>
        <a:xfrm>
          <a:off x="104267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63353</xdr:rowOff>
    </xdr:from>
    <xdr:to>
      <xdr:col>50</xdr:col>
      <xdr:colOff>114300</xdr:colOff>
      <xdr:row>56</xdr:row>
      <xdr:rowOff>165606</xdr:rowOff>
    </xdr:to>
    <xdr:cxnSp macro="">
      <xdr:nvCxnSpPr>
        <xdr:cNvPr id="352" name="直線コネクタ 351"/>
        <xdr:cNvCxnSpPr/>
      </xdr:nvCxnSpPr>
      <xdr:spPr>
        <a:xfrm flipV="1">
          <a:off x="8750300" y="9664553"/>
          <a:ext cx="889000" cy="10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158309</xdr:rowOff>
    </xdr:from>
    <xdr:to>
      <xdr:col>50</xdr:col>
      <xdr:colOff>165100</xdr:colOff>
      <xdr:row>57</xdr:row>
      <xdr:rowOff>88459</xdr:rowOff>
    </xdr:to>
    <xdr:sp macro="" textlink="">
      <xdr:nvSpPr>
        <xdr:cNvPr id="353" name="フローチャート: 判断 352"/>
        <xdr:cNvSpPr/>
      </xdr:nvSpPr>
      <xdr:spPr>
        <a:xfrm>
          <a:off x="9588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79586</xdr:rowOff>
    </xdr:from>
    <xdr:ext cx="534377" cy="259045"/>
    <xdr:sp macro="" textlink="">
      <xdr:nvSpPr>
        <xdr:cNvPr id="354" name="テキスト ボックス 353"/>
        <xdr:cNvSpPr txBox="1"/>
      </xdr:nvSpPr>
      <xdr:spPr>
        <a:xfrm>
          <a:off x="9372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139722</xdr:rowOff>
    </xdr:from>
    <xdr:to>
      <xdr:col>45</xdr:col>
      <xdr:colOff>177800</xdr:colOff>
      <xdr:row>56</xdr:row>
      <xdr:rowOff>165606</xdr:rowOff>
    </xdr:to>
    <xdr:cxnSp macro="">
      <xdr:nvCxnSpPr>
        <xdr:cNvPr id="355" name="直線コネクタ 354"/>
        <xdr:cNvCxnSpPr/>
      </xdr:nvCxnSpPr>
      <xdr:spPr>
        <a:xfrm>
          <a:off x="7861300" y="9740922"/>
          <a:ext cx="889000" cy="2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144427</xdr:rowOff>
    </xdr:from>
    <xdr:to>
      <xdr:col>46</xdr:col>
      <xdr:colOff>38100</xdr:colOff>
      <xdr:row>57</xdr:row>
      <xdr:rowOff>74577</xdr:rowOff>
    </xdr:to>
    <xdr:sp macro="" textlink="">
      <xdr:nvSpPr>
        <xdr:cNvPr id="356" name="フローチャート: 判断 355"/>
        <xdr:cNvSpPr/>
      </xdr:nvSpPr>
      <xdr:spPr>
        <a:xfrm>
          <a:off x="86995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65704</xdr:rowOff>
    </xdr:from>
    <xdr:ext cx="534377" cy="259045"/>
    <xdr:sp macro="" textlink="">
      <xdr:nvSpPr>
        <xdr:cNvPr id="357" name="テキスト ボックス 356"/>
        <xdr:cNvSpPr txBox="1"/>
      </xdr:nvSpPr>
      <xdr:spPr>
        <a:xfrm>
          <a:off x="8483111" y="983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114874</xdr:rowOff>
    </xdr:from>
    <xdr:to>
      <xdr:col>41</xdr:col>
      <xdr:colOff>50800</xdr:colOff>
      <xdr:row>56</xdr:row>
      <xdr:rowOff>139722</xdr:rowOff>
    </xdr:to>
    <xdr:cxnSp macro="">
      <xdr:nvCxnSpPr>
        <xdr:cNvPr id="358" name="直線コネクタ 357"/>
        <xdr:cNvCxnSpPr/>
      </xdr:nvCxnSpPr>
      <xdr:spPr>
        <a:xfrm>
          <a:off x="6972300" y="9716074"/>
          <a:ext cx="889000" cy="2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59" name="フローチャート: 判断 358"/>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81518</xdr:rowOff>
    </xdr:from>
    <xdr:ext cx="534377" cy="259045"/>
    <xdr:sp macro="" textlink="">
      <xdr:nvSpPr>
        <xdr:cNvPr id="360" name="テキスト ボックス 359"/>
        <xdr:cNvSpPr txBox="1"/>
      </xdr:nvSpPr>
      <xdr:spPr>
        <a:xfrm>
          <a:off x="7594111" y="985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61" name="フローチャート: 判断 360"/>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79305</xdr:rowOff>
    </xdr:from>
    <xdr:ext cx="534377" cy="259045"/>
    <xdr:sp macro="" textlink="">
      <xdr:nvSpPr>
        <xdr:cNvPr id="362" name="テキスト ボックス 361"/>
        <xdr:cNvSpPr txBox="1"/>
      </xdr:nvSpPr>
      <xdr:spPr>
        <a:xfrm>
          <a:off x="6705111" y="98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16617</xdr:rowOff>
    </xdr:from>
    <xdr:to>
      <xdr:col>55</xdr:col>
      <xdr:colOff>50800</xdr:colOff>
      <xdr:row>56</xdr:row>
      <xdr:rowOff>118217</xdr:rowOff>
    </xdr:to>
    <xdr:sp macro="" textlink="">
      <xdr:nvSpPr>
        <xdr:cNvPr id="368" name="楕円 367"/>
        <xdr:cNvSpPr/>
      </xdr:nvSpPr>
      <xdr:spPr>
        <a:xfrm>
          <a:off x="10426700" y="961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39494</xdr:rowOff>
    </xdr:from>
    <xdr:ext cx="534377" cy="259045"/>
    <xdr:sp macro="" textlink="">
      <xdr:nvSpPr>
        <xdr:cNvPr id="369" name="農林水産業費該当値テキスト"/>
        <xdr:cNvSpPr txBox="1"/>
      </xdr:nvSpPr>
      <xdr:spPr>
        <a:xfrm>
          <a:off x="10528300" y="946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12553</xdr:rowOff>
    </xdr:from>
    <xdr:to>
      <xdr:col>50</xdr:col>
      <xdr:colOff>165100</xdr:colOff>
      <xdr:row>56</xdr:row>
      <xdr:rowOff>114153</xdr:rowOff>
    </xdr:to>
    <xdr:sp macro="" textlink="">
      <xdr:nvSpPr>
        <xdr:cNvPr id="370" name="楕円 369"/>
        <xdr:cNvSpPr/>
      </xdr:nvSpPr>
      <xdr:spPr>
        <a:xfrm>
          <a:off x="9588500" y="961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130680</xdr:rowOff>
    </xdr:from>
    <xdr:ext cx="534377" cy="259045"/>
    <xdr:sp macro="" textlink="">
      <xdr:nvSpPr>
        <xdr:cNvPr id="371" name="テキスト ボックス 370"/>
        <xdr:cNvSpPr txBox="1"/>
      </xdr:nvSpPr>
      <xdr:spPr>
        <a:xfrm>
          <a:off x="9372111" y="93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114806</xdr:rowOff>
    </xdr:from>
    <xdr:to>
      <xdr:col>46</xdr:col>
      <xdr:colOff>38100</xdr:colOff>
      <xdr:row>57</xdr:row>
      <xdr:rowOff>44956</xdr:rowOff>
    </xdr:to>
    <xdr:sp macro="" textlink="">
      <xdr:nvSpPr>
        <xdr:cNvPr id="372" name="楕円 371"/>
        <xdr:cNvSpPr/>
      </xdr:nvSpPr>
      <xdr:spPr>
        <a:xfrm>
          <a:off x="8699500" y="971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61483</xdr:rowOff>
    </xdr:from>
    <xdr:ext cx="534377" cy="259045"/>
    <xdr:sp macro="" textlink="">
      <xdr:nvSpPr>
        <xdr:cNvPr id="373" name="テキスト ボックス 372"/>
        <xdr:cNvSpPr txBox="1"/>
      </xdr:nvSpPr>
      <xdr:spPr>
        <a:xfrm>
          <a:off x="8483111" y="949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88922</xdr:rowOff>
    </xdr:from>
    <xdr:to>
      <xdr:col>41</xdr:col>
      <xdr:colOff>101600</xdr:colOff>
      <xdr:row>57</xdr:row>
      <xdr:rowOff>19072</xdr:rowOff>
    </xdr:to>
    <xdr:sp macro="" textlink="">
      <xdr:nvSpPr>
        <xdr:cNvPr id="374" name="楕円 373"/>
        <xdr:cNvSpPr/>
      </xdr:nvSpPr>
      <xdr:spPr>
        <a:xfrm>
          <a:off x="7810500" y="969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35599</xdr:rowOff>
    </xdr:from>
    <xdr:ext cx="534377" cy="259045"/>
    <xdr:sp macro="" textlink="">
      <xdr:nvSpPr>
        <xdr:cNvPr id="375" name="テキスト ボックス 374"/>
        <xdr:cNvSpPr txBox="1"/>
      </xdr:nvSpPr>
      <xdr:spPr>
        <a:xfrm>
          <a:off x="7594111" y="946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64074</xdr:rowOff>
    </xdr:from>
    <xdr:to>
      <xdr:col>36</xdr:col>
      <xdr:colOff>165100</xdr:colOff>
      <xdr:row>56</xdr:row>
      <xdr:rowOff>165674</xdr:rowOff>
    </xdr:to>
    <xdr:sp macro="" textlink="">
      <xdr:nvSpPr>
        <xdr:cNvPr id="376" name="楕円 375"/>
        <xdr:cNvSpPr/>
      </xdr:nvSpPr>
      <xdr:spPr>
        <a:xfrm>
          <a:off x="6921500" y="966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10751</xdr:rowOff>
    </xdr:from>
    <xdr:ext cx="534377" cy="259045"/>
    <xdr:sp macro="" textlink="">
      <xdr:nvSpPr>
        <xdr:cNvPr id="377" name="テキスト ボックス 376"/>
        <xdr:cNvSpPr txBox="1"/>
      </xdr:nvSpPr>
      <xdr:spPr>
        <a:xfrm>
          <a:off x="6705111" y="944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151435</xdr:rowOff>
    </xdr:from>
    <xdr:to>
      <xdr:col>54</xdr:col>
      <xdr:colOff>189865</xdr:colOff>
      <xdr:row>79</xdr:row>
      <xdr:rowOff>34900</xdr:rowOff>
    </xdr:to>
    <xdr:cxnSp macro="">
      <xdr:nvCxnSpPr>
        <xdr:cNvPr id="401" name="直線コネクタ 400"/>
        <xdr:cNvCxnSpPr/>
      </xdr:nvCxnSpPr>
      <xdr:spPr>
        <a:xfrm flipV="1">
          <a:off x="10475595" y="11981485"/>
          <a:ext cx="1270" cy="15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38727</xdr:rowOff>
    </xdr:from>
    <xdr:ext cx="378565" cy="259045"/>
    <xdr:sp macro="" textlink="">
      <xdr:nvSpPr>
        <xdr:cNvPr id="402" name="商工費最小値テキスト"/>
        <xdr:cNvSpPr txBox="1"/>
      </xdr:nvSpPr>
      <xdr:spPr>
        <a:xfrm>
          <a:off x="10528300" y="1358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34900</xdr:rowOff>
    </xdr:from>
    <xdr:to>
      <xdr:col>55</xdr:col>
      <xdr:colOff>88900</xdr:colOff>
      <xdr:row>79</xdr:row>
      <xdr:rowOff>34900</xdr:rowOff>
    </xdr:to>
    <xdr:cxnSp macro="">
      <xdr:nvCxnSpPr>
        <xdr:cNvPr id="403" name="直線コネクタ 402"/>
        <xdr:cNvCxnSpPr/>
      </xdr:nvCxnSpPr>
      <xdr:spPr>
        <a:xfrm>
          <a:off x="10388600" y="1357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98112</xdr:rowOff>
    </xdr:from>
    <xdr:ext cx="599010" cy="259045"/>
    <xdr:sp macro="" textlink="">
      <xdr:nvSpPr>
        <xdr:cNvPr id="404" name="商工費最大値テキスト"/>
        <xdr:cNvSpPr txBox="1"/>
      </xdr:nvSpPr>
      <xdr:spPr>
        <a:xfrm>
          <a:off x="10528300" y="117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151435</xdr:rowOff>
    </xdr:from>
    <xdr:to>
      <xdr:col>55</xdr:col>
      <xdr:colOff>88900</xdr:colOff>
      <xdr:row>69</xdr:row>
      <xdr:rowOff>151435</xdr:rowOff>
    </xdr:to>
    <xdr:cxnSp macro="">
      <xdr:nvCxnSpPr>
        <xdr:cNvPr id="405" name="直線コネクタ 404"/>
        <xdr:cNvCxnSpPr/>
      </xdr:nvCxnSpPr>
      <xdr:spPr>
        <a:xfrm>
          <a:off x="10388600" y="1198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62903</xdr:rowOff>
    </xdr:from>
    <xdr:to>
      <xdr:col>55</xdr:col>
      <xdr:colOff>0</xdr:colOff>
      <xdr:row>77</xdr:row>
      <xdr:rowOff>109119</xdr:rowOff>
    </xdr:to>
    <xdr:cxnSp macro="">
      <xdr:nvCxnSpPr>
        <xdr:cNvPr id="406" name="直線コネクタ 405"/>
        <xdr:cNvCxnSpPr/>
      </xdr:nvCxnSpPr>
      <xdr:spPr>
        <a:xfrm>
          <a:off x="9639300" y="13093103"/>
          <a:ext cx="838200" cy="21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110214</xdr:rowOff>
    </xdr:from>
    <xdr:ext cx="534377" cy="259045"/>
    <xdr:sp macro="" textlink="">
      <xdr:nvSpPr>
        <xdr:cNvPr id="407" name="商工費平均値テキスト"/>
        <xdr:cNvSpPr txBox="1"/>
      </xdr:nvSpPr>
      <xdr:spPr>
        <a:xfrm>
          <a:off x="10528300" y="13311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131787</xdr:rowOff>
    </xdr:from>
    <xdr:to>
      <xdr:col>55</xdr:col>
      <xdr:colOff>50800</xdr:colOff>
      <xdr:row>78</xdr:row>
      <xdr:rowOff>61937</xdr:rowOff>
    </xdr:to>
    <xdr:sp macro="" textlink="">
      <xdr:nvSpPr>
        <xdr:cNvPr id="408" name="フローチャート: 判断 407"/>
        <xdr:cNvSpPr/>
      </xdr:nvSpPr>
      <xdr:spPr>
        <a:xfrm>
          <a:off x="104267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162509</xdr:rowOff>
    </xdr:from>
    <xdr:to>
      <xdr:col>50</xdr:col>
      <xdr:colOff>114300</xdr:colOff>
      <xdr:row>76</xdr:row>
      <xdr:rowOff>62903</xdr:rowOff>
    </xdr:to>
    <xdr:cxnSp macro="">
      <xdr:nvCxnSpPr>
        <xdr:cNvPr id="409" name="直線コネクタ 408"/>
        <xdr:cNvCxnSpPr/>
      </xdr:nvCxnSpPr>
      <xdr:spPr>
        <a:xfrm>
          <a:off x="8750300" y="13021259"/>
          <a:ext cx="889000" cy="7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166663</xdr:rowOff>
    </xdr:from>
    <xdr:to>
      <xdr:col>50</xdr:col>
      <xdr:colOff>165100</xdr:colOff>
      <xdr:row>78</xdr:row>
      <xdr:rowOff>96813</xdr:rowOff>
    </xdr:to>
    <xdr:sp macro="" textlink="">
      <xdr:nvSpPr>
        <xdr:cNvPr id="410" name="フローチャート: 判断 409"/>
        <xdr:cNvSpPr/>
      </xdr:nvSpPr>
      <xdr:spPr>
        <a:xfrm>
          <a:off x="9588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87940</xdr:rowOff>
    </xdr:from>
    <xdr:ext cx="534377" cy="259045"/>
    <xdr:sp macro="" textlink="">
      <xdr:nvSpPr>
        <xdr:cNvPr id="411" name="テキスト ボックス 410"/>
        <xdr:cNvSpPr txBox="1"/>
      </xdr:nvSpPr>
      <xdr:spPr>
        <a:xfrm>
          <a:off x="9372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113309</xdr:rowOff>
    </xdr:from>
    <xdr:to>
      <xdr:col>45</xdr:col>
      <xdr:colOff>177800</xdr:colOff>
      <xdr:row>75</xdr:row>
      <xdr:rowOff>162509</xdr:rowOff>
    </xdr:to>
    <xdr:cxnSp macro="">
      <xdr:nvCxnSpPr>
        <xdr:cNvPr id="412" name="直線コネクタ 411"/>
        <xdr:cNvCxnSpPr/>
      </xdr:nvCxnSpPr>
      <xdr:spPr>
        <a:xfrm>
          <a:off x="7861300" y="12972059"/>
          <a:ext cx="889000" cy="4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159144</xdr:rowOff>
    </xdr:from>
    <xdr:to>
      <xdr:col>46</xdr:col>
      <xdr:colOff>38100</xdr:colOff>
      <xdr:row>78</xdr:row>
      <xdr:rowOff>89294</xdr:rowOff>
    </xdr:to>
    <xdr:sp macro="" textlink="">
      <xdr:nvSpPr>
        <xdr:cNvPr id="413" name="フローチャート: 判断 412"/>
        <xdr:cNvSpPr/>
      </xdr:nvSpPr>
      <xdr:spPr>
        <a:xfrm>
          <a:off x="8699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80421</xdr:rowOff>
    </xdr:from>
    <xdr:ext cx="534377" cy="259045"/>
    <xdr:sp macro="" textlink="">
      <xdr:nvSpPr>
        <xdr:cNvPr id="414" name="テキスト ボックス 413"/>
        <xdr:cNvSpPr txBox="1"/>
      </xdr:nvSpPr>
      <xdr:spPr>
        <a:xfrm>
          <a:off x="8483111" y="134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112078</xdr:rowOff>
    </xdr:from>
    <xdr:to>
      <xdr:col>41</xdr:col>
      <xdr:colOff>50800</xdr:colOff>
      <xdr:row>75</xdr:row>
      <xdr:rowOff>113309</xdr:rowOff>
    </xdr:to>
    <xdr:cxnSp macro="">
      <xdr:nvCxnSpPr>
        <xdr:cNvPr id="415" name="直線コネクタ 414"/>
        <xdr:cNvCxnSpPr/>
      </xdr:nvCxnSpPr>
      <xdr:spPr>
        <a:xfrm>
          <a:off x="6972300" y="12799378"/>
          <a:ext cx="889000" cy="17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16" name="フローチャート: 判断 415"/>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100728</xdr:rowOff>
    </xdr:from>
    <xdr:ext cx="534377" cy="259045"/>
    <xdr:sp macro="" textlink="">
      <xdr:nvSpPr>
        <xdr:cNvPr id="417" name="テキスト ボックス 416"/>
        <xdr:cNvSpPr txBox="1"/>
      </xdr:nvSpPr>
      <xdr:spPr>
        <a:xfrm>
          <a:off x="7594111" y="1347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18" name="フローチャート: 判断 417"/>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105478</xdr:rowOff>
    </xdr:from>
    <xdr:ext cx="534377" cy="259045"/>
    <xdr:sp macro="" textlink="">
      <xdr:nvSpPr>
        <xdr:cNvPr id="419" name="テキスト ボックス 418"/>
        <xdr:cNvSpPr txBox="1"/>
      </xdr:nvSpPr>
      <xdr:spPr>
        <a:xfrm>
          <a:off x="6705111" y="134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58319</xdr:rowOff>
    </xdr:from>
    <xdr:to>
      <xdr:col>55</xdr:col>
      <xdr:colOff>50800</xdr:colOff>
      <xdr:row>77</xdr:row>
      <xdr:rowOff>159919</xdr:rowOff>
    </xdr:to>
    <xdr:sp macro="" textlink="">
      <xdr:nvSpPr>
        <xdr:cNvPr id="425" name="楕円 424"/>
        <xdr:cNvSpPr/>
      </xdr:nvSpPr>
      <xdr:spPr>
        <a:xfrm>
          <a:off x="10426700" y="1325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81196</xdr:rowOff>
    </xdr:from>
    <xdr:ext cx="534377" cy="259045"/>
    <xdr:sp macro="" textlink="">
      <xdr:nvSpPr>
        <xdr:cNvPr id="426" name="商工費該当値テキスト"/>
        <xdr:cNvSpPr txBox="1"/>
      </xdr:nvSpPr>
      <xdr:spPr>
        <a:xfrm>
          <a:off x="10528300" y="131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12103</xdr:rowOff>
    </xdr:from>
    <xdr:to>
      <xdr:col>50</xdr:col>
      <xdr:colOff>165100</xdr:colOff>
      <xdr:row>76</xdr:row>
      <xdr:rowOff>113703</xdr:rowOff>
    </xdr:to>
    <xdr:sp macro="" textlink="">
      <xdr:nvSpPr>
        <xdr:cNvPr id="427" name="楕円 426"/>
        <xdr:cNvSpPr/>
      </xdr:nvSpPr>
      <xdr:spPr>
        <a:xfrm>
          <a:off x="9588500" y="1304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130230</xdr:rowOff>
    </xdr:from>
    <xdr:ext cx="534377" cy="259045"/>
    <xdr:sp macro="" textlink="">
      <xdr:nvSpPr>
        <xdr:cNvPr id="428" name="テキスト ボックス 427"/>
        <xdr:cNvSpPr txBox="1"/>
      </xdr:nvSpPr>
      <xdr:spPr>
        <a:xfrm>
          <a:off x="9372111" y="1281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111709</xdr:rowOff>
    </xdr:from>
    <xdr:to>
      <xdr:col>46</xdr:col>
      <xdr:colOff>38100</xdr:colOff>
      <xdr:row>76</xdr:row>
      <xdr:rowOff>41859</xdr:rowOff>
    </xdr:to>
    <xdr:sp macro="" textlink="">
      <xdr:nvSpPr>
        <xdr:cNvPr id="429" name="楕円 428"/>
        <xdr:cNvSpPr/>
      </xdr:nvSpPr>
      <xdr:spPr>
        <a:xfrm>
          <a:off x="8699500" y="1297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58386</xdr:rowOff>
    </xdr:from>
    <xdr:ext cx="534377" cy="259045"/>
    <xdr:sp macro="" textlink="">
      <xdr:nvSpPr>
        <xdr:cNvPr id="430" name="テキスト ボックス 429"/>
        <xdr:cNvSpPr txBox="1"/>
      </xdr:nvSpPr>
      <xdr:spPr>
        <a:xfrm>
          <a:off x="8483111" y="1274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62509</xdr:rowOff>
    </xdr:from>
    <xdr:to>
      <xdr:col>41</xdr:col>
      <xdr:colOff>101600</xdr:colOff>
      <xdr:row>75</xdr:row>
      <xdr:rowOff>164109</xdr:rowOff>
    </xdr:to>
    <xdr:sp macro="" textlink="">
      <xdr:nvSpPr>
        <xdr:cNvPr id="431" name="楕円 430"/>
        <xdr:cNvSpPr/>
      </xdr:nvSpPr>
      <xdr:spPr>
        <a:xfrm>
          <a:off x="7810500" y="1292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9186</xdr:rowOff>
    </xdr:from>
    <xdr:ext cx="534377" cy="259045"/>
    <xdr:sp macro="" textlink="">
      <xdr:nvSpPr>
        <xdr:cNvPr id="432" name="テキスト ボックス 431"/>
        <xdr:cNvSpPr txBox="1"/>
      </xdr:nvSpPr>
      <xdr:spPr>
        <a:xfrm>
          <a:off x="7594111" y="1269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61278</xdr:rowOff>
    </xdr:from>
    <xdr:to>
      <xdr:col>36</xdr:col>
      <xdr:colOff>165100</xdr:colOff>
      <xdr:row>74</xdr:row>
      <xdr:rowOff>162878</xdr:rowOff>
    </xdr:to>
    <xdr:sp macro="" textlink="">
      <xdr:nvSpPr>
        <xdr:cNvPr id="433" name="楕円 432"/>
        <xdr:cNvSpPr/>
      </xdr:nvSpPr>
      <xdr:spPr>
        <a:xfrm>
          <a:off x="6921500" y="1274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7955</xdr:rowOff>
    </xdr:from>
    <xdr:ext cx="534377" cy="259045"/>
    <xdr:sp macro="" textlink="">
      <xdr:nvSpPr>
        <xdr:cNvPr id="434" name="テキスト ボックス 433"/>
        <xdr:cNvSpPr txBox="1"/>
      </xdr:nvSpPr>
      <xdr:spPr>
        <a:xfrm>
          <a:off x="6705111" y="1252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27335</xdr:rowOff>
    </xdr:from>
    <xdr:to>
      <xdr:col>54</xdr:col>
      <xdr:colOff>189865</xdr:colOff>
      <xdr:row>98</xdr:row>
      <xdr:rowOff>106271</xdr:rowOff>
    </xdr:to>
    <xdr:cxnSp macro="">
      <xdr:nvCxnSpPr>
        <xdr:cNvPr id="458" name="直線コネクタ 457"/>
        <xdr:cNvCxnSpPr/>
      </xdr:nvCxnSpPr>
      <xdr:spPr>
        <a:xfrm flipV="1">
          <a:off x="10475595" y="15629285"/>
          <a:ext cx="1270" cy="127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110098</xdr:rowOff>
    </xdr:from>
    <xdr:ext cx="534377" cy="259045"/>
    <xdr:sp macro="" textlink="">
      <xdr:nvSpPr>
        <xdr:cNvPr id="459" name="土木費最小値テキスト"/>
        <xdr:cNvSpPr txBox="1"/>
      </xdr:nvSpPr>
      <xdr:spPr>
        <a:xfrm>
          <a:off x="10528300" y="16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106271</xdr:rowOff>
    </xdr:from>
    <xdr:to>
      <xdr:col>55</xdr:col>
      <xdr:colOff>88900</xdr:colOff>
      <xdr:row>98</xdr:row>
      <xdr:rowOff>106271</xdr:rowOff>
    </xdr:to>
    <xdr:cxnSp macro="">
      <xdr:nvCxnSpPr>
        <xdr:cNvPr id="460" name="直線コネクタ 459"/>
        <xdr:cNvCxnSpPr/>
      </xdr:nvCxnSpPr>
      <xdr:spPr>
        <a:xfrm>
          <a:off x="10388600" y="1690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145462</xdr:rowOff>
    </xdr:from>
    <xdr:ext cx="599010" cy="259045"/>
    <xdr:sp macro="" textlink="">
      <xdr:nvSpPr>
        <xdr:cNvPr id="461" name="土木費最大値テキスト"/>
        <xdr:cNvSpPr txBox="1"/>
      </xdr:nvSpPr>
      <xdr:spPr>
        <a:xfrm>
          <a:off x="10528300" y="1540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27335</xdr:rowOff>
    </xdr:from>
    <xdr:to>
      <xdr:col>55</xdr:col>
      <xdr:colOff>88900</xdr:colOff>
      <xdr:row>91</xdr:row>
      <xdr:rowOff>27335</xdr:rowOff>
    </xdr:to>
    <xdr:cxnSp macro="">
      <xdr:nvCxnSpPr>
        <xdr:cNvPr id="462" name="直線コネクタ 461"/>
        <xdr:cNvCxnSpPr/>
      </xdr:nvCxnSpPr>
      <xdr:spPr>
        <a:xfrm>
          <a:off x="10388600" y="156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142534</xdr:rowOff>
    </xdr:from>
    <xdr:to>
      <xdr:col>55</xdr:col>
      <xdr:colOff>0</xdr:colOff>
      <xdr:row>93</xdr:row>
      <xdr:rowOff>165447</xdr:rowOff>
    </xdr:to>
    <xdr:cxnSp macro="">
      <xdr:nvCxnSpPr>
        <xdr:cNvPr id="463" name="直線コネクタ 462"/>
        <xdr:cNvCxnSpPr/>
      </xdr:nvCxnSpPr>
      <xdr:spPr>
        <a:xfrm flipV="1">
          <a:off x="9639300" y="15744484"/>
          <a:ext cx="838200" cy="36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54495</xdr:rowOff>
    </xdr:from>
    <xdr:ext cx="534377" cy="259045"/>
    <xdr:sp macro="" textlink="">
      <xdr:nvSpPr>
        <xdr:cNvPr id="464" name="土木費平均値テキスト"/>
        <xdr:cNvSpPr txBox="1"/>
      </xdr:nvSpPr>
      <xdr:spPr>
        <a:xfrm>
          <a:off x="10528300" y="16513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76068</xdr:rowOff>
    </xdr:from>
    <xdr:to>
      <xdr:col>55</xdr:col>
      <xdr:colOff>50800</xdr:colOff>
      <xdr:row>97</xdr:row>
      <xdr:rowOff>6218</xdr:rowOff>
    </xdr:to>
    <xdr:sp macro="" textlink="">
      <xdr:nvSpPr>
        <xdr:cNvPr id="465" name="フローチャート: 判断 464"/>
        <xdr:cNvSpPr/>
      </xdr:nvSpPr>
      <xdr:spPr>
        <a:xfrm>
          <a:off x="104267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73161</xdr:rowOff>
    </xdr:from>
    <xdr:to>
      <xdr:col>50</xdr:col>
      <xdr:colOff>114300</xdr:colOff>
      <xdr:row>93</xdr:row>
      <xdr:rowOff>165447</xdr:rowOff>
    </xdr:to>
    <xdr:cxnSp macro="">
      <xdr:nvCxnSpPr>
        <xdr:cNvPr id="466" name="直線コネクタ 465"/>
        <xdr:cNvCxnSpPr/>
      </xdr:nvCxnSpPr>
      <xdr:spPr>
        <a:xfrm>
          <a:off x="8750300" y="15846561"/>
          <a:ext cx="889000" cy="26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105832</xdr:rowOff>
    </xdr:from>
    <xdr:to>
      <xdr:col>50</xdr:col>
      <xdr:colOff>165100</xdr:colOff>
      <xdr:row>97</xdr:row>
      <xdr:rowOff>35982</xdr:rowOff>
    </xdr:to>
    <xdr:sp macro="" textlink="">
      <xdr:nvSpPr>
        <xdr:cNvPr id="467" name="フローチャート: 判断 466"/>
        <xdr:cNvSpPr/>
      </xdr:nvSpPr>
      <xdr:spPr>
        <a:xfrm>
          <a:off x="9588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27109</xdr:rowOff>
    </xdr:from>
    <xdr:ext cx="534377" cy="259045"/>
    <xdr:sp macro="" textlink="">
      <xdr:nvSpPr>
        <xdr:cNvPr id="468" name="テキスト ボックス 467"/>
        <xdr:cNvSpPr txBox="1"/>
      </xdr:nvSpPr>
      <xdr:spPr>
        <a:xfrm>
          <a:off x="9372111" y="1665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73161</xdr:rowOff>
    </xdr:from>
    <xdr:to>
      <xdr:col>45</xdr:col>
      <xdr:colOff>177800</xdr:colOff>
      <xdr:row>93</xdr:row>
      <xdr:rowOff>93652</xdr:rowOff>
    </xdr:to>
    <xdr:cxnSp macro="">
      <xdr:nvCxnSpPr>
        <xdr:cNvPr id="469" name="直線コネクタ 468"/>
        <xdr:cNvCxnSpPr/>
      </xdr:nvCxnSpPr>
      <xdr:spPr>
        <a:xfrm flipV="1">
          <a:off x="7861300" y="15846561"/>
          <a:ext cx="889000" cy="19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85852</xdr:rowOff>
    </xdr:from>
    <xdr:to>
      <xdr:col>46</xdr:col>
      <xdr:colOff>38100</xdr:colOff>
      <xdr:row>97</xdr:row>
      <xdr:rowOff>16002</xdr:rowOff>
    </xdr:to>
    <xdr:sp macro="" textlink="">
      <xdr:nvSpPr>
        <xdr:cNvPr id="470" name="フローチャート: 判断 469"/>
        <xdr:cNvSpPr/>
      </xdr:nvSpPr>
      <xdr:spPr>
        <a:xfrm>
          <a:off x="8699500" y="1654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7129</xdr:rowOff>
    </xdr:from>
    <xdr:ext cx="534377" cy="259045"/>
    <xdr:sp macro="" textlink="">
      <xdr:nvSpPr>
        <xdr:cNvPr id="471" name="テキスト ボックス 470"/>
        <xdr:cNvSpPr txBox="1"/>
      </xdr:nvSpPr>
      <xdr:spPr>
        <a:xfrm>
          <a:off x="8483111" y="1663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93652</xdr:rowOff>
    </xdr:from>
    <xdr:to>
      <xdr:col>41</xdr:col>
      <xdr:colOff>50800</xdr:colOff>
      <xdr:row>94</xdr:row>
      <xdr:rowOff>135432</xdr:rowOff>
    </xdr:to>
    <xdr:cxnSp macro="">
      <xdr:nvCxnSpPr>
        <xdr:cNvPr id="472" name="直線コネクタ 471"/>
        <xdr:cNvCxnSpPr/>
      </xdr:nvCxnSpPr>
      <xdr:spPr>
        <a:xfrm flipV="1">
          <a:off x="6972300" y="16038502"/>
          <a:ext cx="889000" cy="21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98752</xdr:rowOff>
    </xdr:from>
    <xdr:to>
      <xdr:col>41</xdr:col>
      <xdr:colOff>101600</xdr:colOff>
      <xdr:row>97</xdr:row>
      <xdr:rowOff>28902</xdr:rowOff>
    </xdr:to>
    <xdr:sp macro="" textlink="">
      <xdr:nvSpPr>
        <xdr:cNvPr id="473" name="フローチャート: 判断 472"/>
        <xdr:cNvSpPr/>
      </xdr:nvSpPr>
      <xdr:spPr>
        <a:xfrm>
          <a:off x="7810500" y="165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20029</xdr:rowOff>
    </xdr:from>
    <xdr:ext cx="534377" cy="259045"/>
    <xdr:sp macro="" textlink="">
      <xdr:nvSpPr>
        <xdr:cNvPr id="474" name="テキスト ボックス 473"/>
        <xdr:cNvSpPr txBox="1"/>
      </xdr:nvSpPr>
      <xdr:spPr>
        <a:xfrm>
          <a:off x="7594111" y="1665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90905</xdr:rowOff>
    </xdr:from>
    <xdr:to>
      <xdr:col>36</xdr:col>
      <xdr:colOff>165100</xdr:colOff>
      <xdr:row>97</xdr:row>
      <xdr:rowOff>21055</xdr:rowOff>
    </xdr:to>
    <xdr:sp macro="" textlink="">
      <xdr:nvSpPr>
        <xdr:cNvPr id="475" name="フローチャート: 判断 474"/>
        <xdr:cNvSpPr/>
      </xdr:nvSpPr>
      <xdr:spPr>
        <a:xfrm>
          <a:off x="6921500" y="1655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12182</xdr:rowOff>
    </xdr:from>
    <xdr:ext cx="534377" cy="259045"/>
    <xdr:sp macro="" textlink="">
      <xdr:nvSpPr>
        <xdr:cNvPr id="476" name="テキスト ボックス 475"/>
        <xdr:cNvSpPr txBox="1"/>
      </xdr:nvSpPr>
      <xdr:spPr>
        <a:xfrm>
          <a:off x="6705111" y="1664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91734</xdr:rowOff>
    </xdr:from>
    <xdr:to>
      <xdr:col>55</xdr:col>
      <xdr:colOff>50800</xdr:colOff>
      <xdr:row>92</xdr:row>
      <xdr:rowOff>21884</xdr:rowOff>
    </xdr:to>
    <xdr:sp macro="" textlink="">
      <xdr:nvSpPr>
        <xdr:cNvPr id="482" name="楕円 481"/>
        <xdr:cNvSpPr/>
      </xdr:nvSpPr>
      <xdr:spPr>
        <a:xfrm>
          <a:off x="10426700" y="1569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6661</xdr:rowOff>
    </xdr:from>
    <xdr:ext cx="599010" cy="259045"/>
    <xdr:sp macro="" textlink="">
      <xdr:nvSpPr>
        <xdr:cNvPr id="483" name="土木費該当値テキスト"/>
        <xdr:cNvSpPr txBox="1"/>
      </xdr:nvSpPr>
      <xdr:spPr>
        <a:xfrm>
          <a:off x="10528300" y="1560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114647</xdr:rowOff>
    </xdr:from>
    <xdr:to>
      <xdr:col>50</xdr:col>
      <xdr:colOff>165100</xdr:colOff>
      <xdr:row>94</xdr:row>
      <xdr:rowOff>44797</xdr:rowOff>
    </xdr:to>
    <xdr:sp macro="" textlink="">
      <xdr:nvSpPr>
        <xdr:cNvPr id="484" name="楕円 483"/>
        <xdr:cNvSpPr/>
      </xdr:nvSpPr>
      <xdr:spPr>
        <a:xfrm>
          <a:off x="9588500" y="1605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61324</xdr:rowOff>
    </xdr:from>
    <xdr:ext cx="599010" cy="259045"/>
    <xdr:sp macro="" textlink="">
      <xdr:nvSpPr>
        <xdr:cNvPr id="485" name="テキスト ボックス 484"/>
        <xdr:cNvSpPr txBox="1"/>
      </xdr:nvSpPr>
      <xdr:spPr>
        <a:xfrm>
          <a:off x="9339795" y="15834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22361</xdr:rowOff>
    </xdr:from>
    <xdr:to>
      <xdr:col>46</xdr:col>
      <xdr:colOff>38100</xdr:colOff>
      <xdr:row>92</xdr:row>
      <xdr:rowOff>123961</xdr:rowOff>
    </xdr:to>
    <xdr:sp macro="" textlink="">
      <xdr:nvSpPr>
        <xdr:cNvPr id="486" name="楕円 485"/>
        <xdr:cNvSpPr/>
      </xdr:nvSpPr>
      <xdr:spPr>
        <a:xfrm>
          <a:off x="8699500" y="1579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140488</xdr:rowOff>
    </xdr:from>
    <xdr:ext cx="599010" cy="259045"/>
    <xdr:sp macro="" textlink="">
      <xdr:nvSpPr>
        <xdr:cNvPr id="487" name="テキスト ボックス 486"/>
        <xdr:cNvSpPr txBox="1"/>
      </xdr:nvSpPr>
      <xdr:spPr>
        <a:xfrm>
          <a:off x="8450795" y="1557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42852</xdr:rowOff>
    </xdr:from>
    <xdr:to>
      <xdr:col>41</xdr:col>
      <xdr:colOff>101600</xdr:colOff>
      <xdr:row>93</xdr:row>
      <xdr:rowOff>144452</xdr:rowOff>
    </xdr:to>
    <xdr:sp macro="" textlink="">
      <xdr:nvSpPr>
        <xdr:cNvPr id="488" name="楕円 487"/>
        <xdr:cNvSpPr/>
      </xdr:nvSpPr>
      <xdr:spPr>
        <a:xfrm>
          <a:off x="7810500" y="1598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160979</xdr:rowOff>
    </xdr:from>
    <xdr:ext cx="599010" cy="259045"/>
    <xdr:sp macro="" textlink="">
      <xdr:nvSpPr>
        <xdr:cNvPr id="489" name="テキスト ボックス 488"/>
        <xdr:cNvSpPr txBox="1"/>
      </xdr:nvSpPr>
      <xdr:spPr>
        <a:xfrm>
          <a:off x="7561795" y="1576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84632</xdr:rowOff>
    </xdr:from>
    <xdr:to>
      <xdr:col>36</xdr:col>
      <xdr:colOff>165100</xdr:colOff>
      <xdr:row>95</xdr:row>
      <xdr:rowOff>14782</xdr:rowOff>
    </xdr:to>
    <xdr:sp macro="" textlink="">
      <xdr:nvSpPr>
        <xdr:cNvPr id="490" name="楕円 489"/>
        <xdr:cNvSpPr/>
      </xdr:nvSpPr>
      <xdr:spPr>
        <a:xfrm>
          <a:off x="6921500" y="1620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31309</xdr:rowOff>
    </xdr:from>
    <xdr:ext cx="599010" cy="259045"/>
    <xdr:sp macro="" textlink="">
      <xdr:nvSpPr>
        <xdr:cNvPr id="491" name="テキスト ボックス 490"/>
        <xdr:cNvSpPr txBox="1"/>
      </xdr:nvSpPr>
      <xdr:spPr>
        <a:xfrm>
          <a:off x="6672795" y="1597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169285</xdr:rowOff>
    </xdr:from>
    <xdr:to>
      <xdr:col>85</xdr:col>
      <xdr:colOff>126364</xdr:colOff>
      <xdr:row>37</xdr:row>
      <xdr:rowOff>146196</xdr:rowOff>
    </xdr:to>
    <xdr:cxnSp macro="">
      <xdr:nvCxnSpPr>
        <xdr:cNvPr id="515" name="直線コネクタ 514"/>
        <xdr:cNvCxnSpPr/>
      </xdr:nvCxnSpPr>
      <xdr:spPr>
        <a:xfrm flipV="1">
          <a:off x="16317595" y="5141335"/>
          <a:ext cx="1269" cy="134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150023</xdr:rowOff>
    </xdr:from>
    <xdr:ext cx="534377" cy="259045"/>
    <xdr:sp macro="" textlink="">
      <xdr:nvSpPr>
        <xdr:cNvPr id="516" name="消防費最小値テキスト"/>
        <xdr:cNvSpPr txBox="1"/>
      </xdr:nvSpPr>
      <xdr:spPr>
        <a:xfrm>
          <a:off x="16370300" y="64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146196</xdr:rowOff>
    </xdr:from>
    <xdr:to>
      <xdr:col>86</xdr:col>
      <xdr:colOff>25400</xdr:colOff>
      <xdr:row>37</xdr:row>
      <xdr:rowOff>146196</xdr:rowOff>
    </xdr:to>
    <xdr:cxnSp macro="">
      <xdr:nvCxnSpPr>
        <xdr:cNvPr id="517" name="直線コネクタ 516"/>
        <xdr:cNvCxnSpPr/>
      </xdr:nvCxnSpPr>
      <xdr:spPr>
        <a:xfrm>
          <a:off x="16230600" y="648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115962</xdr:rowOff>
    </xdr:from>
    <xdr:ext cx="534377" cy="259045"/>
    <xdr:sp macro="" textlink="">
      <xdr:nvSpPr>
        <xdr:cNvPr id="518" name="消防費最大値テキスト"/>
        <xdr:cNvSpPr txBox="1"/>
      </xdr:nvSpPr>
      <xdr:spPr>
        <a:xfrm>
          <a:off x="16370300" y="49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169285</xdr:rowOff>
    </xdr:from>
    <xdr:to>
      <xdr:col>86</xdr:col>
      <xdr:colOff>25400</xdr:colOff>
      <xdr:row>29</xdr:row>
      <xdr:rowOff>169285</xdr:rowOff>
    </xdr:to>
    <xdr:cxnSp macro="">
      <xdr:nvCxnSpPr>
        <xdr:cNvPr id="519" name="直線コネクタ 518"/>
        <xdr:cNvCxnSpPr/>
      </xdr:nvCxnSpPr>
      <xdr:spPr>
        <a:xfrm>
          <a:off x="16230600" y="514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132994</xdr:rowOff>
    </xdr:from>
    <xdr:to>
      <xdr:col>85</xdr:col>
      <xdr:colOff>127000</xdr:colOff>
      <xdr:row>37</xdr:row>
      <xdr:rowOff>13818</xdr:rowOff>
    </xdr:to>
    <xdr:cxnSp macro="">
      <xdr:nvCxnSpPr>
        <xdr:cNvPr id="520" name="直線コネクタ 519"/>
        <xdr:cNvCxnSpPr/>
      </xdr:nvCxnSpPr>
      <xdr:spPr>
        <a:xfrm flipV="1">
          <a:off x="15481300" y="6305194"/>
          <a:ext cx="838200" cy="5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45578</xdr:rowOff>
    </xdr:from>
    <xdr:ext cx="534377" cy="259045"/>
    <xdr:sp macro="" textlink="">
      <xdr:nvSpPr>
        <xdr:cNvPr id="521" name="消防費平均値テキスト"/>
        <xdr:cNvSpPr txBox="1"/>
      </xdr:nvSpPr>
      <xdr:spPr>
        <a:xfrm>
          <a:off x="16370300" y="6046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22701</xdr:rowOff>
    </xdr:from>
    <xdr:to>
      <xdr:col>85</xdr:col>
      <xdr:colOff>177800</xdr:colOff>
      <xdr:row>36</xdr:row>
      <xdr:rowOff>124301</xdr:rowOff>
    </xdr:to>
    <xdr:sp macro="" textlink="">
      <xdr:nvSpPr>
        <xdr:cNvPr id="522" name="フローチャート: 判断 521"/>
        <xdr:cNvSpPr/>
      </xdr:nvSpPr>
      <xdr:spPr>
        <a:xfrm>
          <a:off x="16268700" y="619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13818</xdr:rowOff>
    </xdr:from>
    <xdr:to>
      <xdr:col>81</xdr:col>
      <xdr:colOff>50800</xdr:colOff>
      <xdr:row>37</xdr:row>
      <xdr:rowOff>48070</xdr:rowOff>
    </xdr:to>
    <xdr:cxnSp macro="">
      <xdr:nvCxnSpPr>
        <xdr:cNvPr id="523" name="直線コネクタ 522"/>
        <xdr:cNvCxnSpPr/>
      </xdr:nvCxnSpPr>
      <xdr:spPr>
        <a:xfrm flipV="1">
          <a:off x="14592300" y="6357468"/>
          <a:ext cx="889000" cy="3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29197</xdr:rowOff>
    </xdr:from>
    <xdr:to>
      <xdr:col>81</xdr:col>
      <xdr:colOff>101600</xdr:colOff>
      <xdr:row>36</xdr:row>
      <xdr:rowOff>130797</xdr:rowOff>
    </xdr:to>
    <xdr:sp macro="" textlink="">
      <xdr:nvSpPr>
        <xdr:cNvPr id="524" name="フローチャート: 判断 523"/>
        <xdr:cNvSpPr/>
      </xdr:nvSpPr>
      <xdr:spPr>
        <a:xfrm>
          <a:off x="15430500" y="620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147324</xdr:rowOff>
    </xdr:from>
    <xdr:ext cx="534377" cy="259045"/>
    <xdr:sp macro="" textlink="">
      <xdr:nvSpPr>
        <xdr:cNvPr id="525" name="テキスト ボックス 524"/>
        <xdr:cNvSpPr txBox="1"/>
      </xdr:nvSpPr>
      <xdr:spPr>
        <a:xfrm>
          <a:off x="15214111" y="597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48070</xdr:rowOff>
    </xdr:from>
    <xdr:to>
      <xdr:col>76</xdr:col>
      <xdr:colOff>114300</xdr:colOff>
      <xdr:row>37</xdr:row>
      <xdr:rowOff>60052</xdr:rowOff>
    </xdr:to>
    <xdr:cxnSp macro="">
      <xdr:nvCxnSpPr>
        <xdr:cNvPr id="526" name="直線コネクタ 525"/>
        <xdr:cNvCxnSpPr/>
      </xdr:nvCxnSpPr>
      <xdr:spPr>
        <a:xfrm flipV="1">
          <a:off x="13703300" y="6391720"/>
          <a:ext cx="889000" cy="1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152260</xdr:rowOff>
    </xdr:from>
    <xdr:to>
      <xdr:col>76</xdr:col>
      <xdr:colOff>165100</xdr:colOff>
      <xdr:row>36</xdr:row>
      <xdr:rowOff>82410</xdr:rowOff>
    </xdr:to>
    <xdr:sp macro="" textlink="">
      <xdr:nvSpPr>
        <xdr:cNvPr id="527" name="フローチャート: 判断 526"/>
        <xdr:cNvSpPr/>
      </xdr:nvSpPr>
      <xdr:spPr>
        <a:xfrm>
          <a:off x="14541500" y="615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98937</xdr:rowOff>
    </xdr:from>
    <xdr:ext cx="534377" cy="259045"/>
    <xdr:sp macro="" textlink="">
      <xdr:nvSpPr>
        <xdr:cNvPr id="528" name="テキスト ボックス 527"/>
        <xdr:cNvSpPr txBox="1"/>
      </xdr:nvSpPr>
      <xdr:spPr>
        <a:xfrm>
          <a:off x="14325111" y="592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60052</xdr:rowOff>
    </xdr:from>
    <xdr:to>
      <xdr:col>71</xdr:col>
      <xdr:colOff>177800</xdr:colOff>
      <xdr:row>37</xdr:row>
      <xdr:rowOff>69786</xdr:rowOff>
    </xdr:to>
    <xdr:cxnSp macro="">
      <xdr:nvCxnSpPr>
        <xdr:cNvPr id="529" name="直線コネクタ 528"/>
        <xdr:cNvCxnSpPr/>
      </xdr:nvCxnSpPr>
      <xdr:spPr>
        <a:xfrm flipV="1">
          <a:off x="12814300" y="6403702"/>
          <a:ext cx="889000" cy="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137668</xdr:rowOff>
    </xdr:from>
    <xdr:to>
      <xdr:col>72</xdr:col>
      <xdr:colOff>38100</xdr:colOff>
      <xdr:row>36</xdr:row>
      <xdr:rowOff>67818</xdr:rowOff>
    </xdr:to>
    <xdr:sp macro="" textlink="">
      <xdr:nvSpPr>
        <xdr:cNvPr id="530" name="フローチャート: 判断 529"/>
        <xdr:cNvSpPr/>
      </xdr:nvSpPr>
      <xdr:spPr>
        <a:xfrm>
          <a:off x="13652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84345</xdr:rowOff>
    </xdr:from>
    <xdr:ext cx="534377" cy="259045"/>
    <xdr:sp macro="" textlink="">
      <xdr:nvSpPr>
        <xdr:cNvPr id="531" name="テキスト ボックス 530"/>
        <xdr:cNvSpPr txBox="1"/>
      </xdr:nvSpPr>
      <xdr:spPr>
        <a:xfrm>
          <a:off x="13436111" y="59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142164</xdr:rowOff>
    </xdr:from>
    <xdr:to>
      <xdr:col>67</xdr:col>
      <xdr:colOff>101600</xdr:colOff>
      <xdr:row>36</xdr:row>
      <xdr:rowOff>72314</xdr:rowOff>
    </xdr:to>
    <xdr:sp macro="" textlink="">
      <xdr:nvSpPr>
        <xdr:cNvPr id="532" name="フローチャート: 判断 531"/>
        <xdr:cNvSpPr/>
      </xdr:nvSpPr>
      <xdr:spPr>
        <a:xfrm>
          <a:off x="12763500" y="61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88841</xdr:rowOff>
    </xdr:from>
    <xdr:ext cx="534377" cy="259045"/>
    <xdr:sp macro="" textlink="">
      <xdr:nvSpPr>
        <xdr:cNvPr id="533" name="テキスト ボックス 532"/>
        <xdr:cNvSpPr txBox="1"/>
      </xdr:nvSpPr>
      <xdr:spPr>
        <a:xfrm>
          <a:off x="12547111" y="591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82194</xdr:rowOff>
    </xdr:from>
    <xdr:to>
      <xdr:col>85</xdr:col>
      <xdr:colOff>177800</xdr:colOff>
      <xdr:row>37</xdr:row>
      <xdr:rowOff>12344</xdr:rowOff>
    </xdr:to>
    <xdr:sp macro="" textlink="">
      <xdr:nvSpPr>
        <xdr:cNvPr id="539" name="楕円 538"/>
        <xdr:cNvSpPr/>
      </xdr:nvSpPr>
      <xdr:spPr>
        <a:xfrm>
          <a:off x="16268700" y="62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60621</xdr:rowOff>
    </xdr:from>
    <xdr:ext cx="534377" cy="259045"/>
    <xdr:sp macro="" textlink="">
      <xdr:nvSpPr>
        <xdr:cNvPr id="540" name="消防費該当値テキスト"/>
        <xdr:cNvSpPr txBox="1"/>
      </xdr:nvSpPr>
      <xdr:spPr>
        <a:xfrm>
          <a:off x="16370300" y="623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134468</xdr:rowOff>
    </xdr:from>
    <xdr:to>
      <xdr:col>81</xdr:col>
      <xdr:colOff>101600</xdr:colOff>
      <xdr:row>37</xdr:row>
      <xdr:rowOff>64618</xdr:rowOff>
    </xdr:to>
    <xdr:sp macro="" textlink="">
      <xdr:nvSpPr>
        <xdr:cNvPr id="541" name="楕円 540"/>
        <xdr:cNvSpPr/>
      </xdr:nvSpPr>
      <xdr:spPr>
        <a:xfrm>
          <a:off x="15430500" y="63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55745</xdr:rowOff>
    </xdr:from>
    <xdr:ext cx="534377" cy="259045"/>
    <xdr:sp macro="" textlink="">
      <xdr:nvSpPr>
        <xdr:cNvPr id="542" name="テキスト ボックス 541"/>
        <xdr:cNvSpPr txBox="1"/>
      </xdr:nvSpPr>
      <xdr:spPr>
        <a:xfrm>
          <a:off x="15214111" y="639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168720</xdr:rowOff>
    </xdr:from>
    <xdr:to>
      <xdr:col>76</xdr:col>
      <xdr:colOff>165100</xdr:colOff>
      <xdr:row>37</xdr:row>
      <xdr:rowOff>98870</xdr:rowOff>
    </xdr:to>
    <xdr:sp macro="" textlink="">
      <xdr:nvSpPr>
        <xdr:cNvPr id="543" name="楕円 542"/>
        <xdr:cNvSpPr/>
      </xdr:nvSpPr>
      <xdr:spPr>
        <a:xfrm>
          <a:off x="14541500" y="634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89997</xdr:rowOff>
    </xdr:from>
    <xdr:ext cx="534377" cy="259045"/>
    <xdr:sp macro="" textlink="">
      <xdr:nvSpPr>
        <xdr:cNvPr id="544" name="テキスト ボックス 543"/>
        <xdr:cNvSpPr txBox="1"/>
      </xdr:nvSpPr>
      <xdr:spPr>
        <a:xfrm>
          <a:off x="14325111" y="643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9252</xdr:rowOff>
    </xdr:from>
    <xdr:to>
      <xdr:col>72</xdr:col>
      <xdr:colOff>38100</xdr:colOff>
      <xdr:row>37</xdr:row>
      <xdr:rowOff>110852</xdr:rowOff>
    </xdr:to>
    <xdr:sp macro="" textlink="">
      <xdr:nvSpPr>
        <xdr:cNvPr id="545" name="楕円 544"/>
        <xdr:cNvSpPr/>
      </xdr:nvSpPr>
      <xdr:spPr>
        <a:xfrm>
          <a:off x="13652500" y="635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101979</xdr:rowOff>
    </xdr:from>
    <xdr:ext cx="534377" cy="259045"/>
    <xdr:sp macro="" textlink="">
      <xdr:nvSpPr>
        <xdr:cNvPr id="546" name="テキスト ボックス 545"/>
        <xdr:cNvSpPr txBox="1"/>
      </xdr:nvSpPr>
      <xdr:spPr>
        <a:xfrm>
          <a:off x="13436111" y="644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18986</xdr:rowOff>
    </xdr:from>
    <xdr:to>
      <xdr:col>67</xdr:col>
      <xdr:colOff>101600</xdr:colOff>
      <xdr:row>37</xdr:row>
      <xdr:rowOff>120586</xdr:rowOff>
    </xdr:to>
    <xdr:sp macro="" textlink="">
      <xdr:nvSpPr>
        <xdr:cNvPr id="547" name="楕円 546"/>
        <xdr:cNvSpPr/>
      </xdr:nvSpPr>
      <xdr:spPr>
        <a:xfrm>
          <a:off x="12763500" y="636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111713</xdr:rowOff>
    </xdr:from>
    <xdr:ext cx="534377" cy="259045"/>
    <xdr:sp macro="" textlink="">
      <xdr:nvSpPr>
        <xdr:cNvPr id="548" name="テキスト ボックス 547"/>
        <xdr:cNvSpPr txBox="1"/>
      </xdr:nvSpPr>
      <xdr:spPr>
        <a:xfrm>
          <a:off x="12547111" y="645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160373</xdr:rowOff>
    </xdr:from>
    <xdr:to>
      <xdr:col>85</xdr:col>
      <xdr:colOff>126364</xdr:colOff>
      <xdr:row>58</xdr:row>
      <xdr:rowOff>22771</xdr:rowOff>
    </xdr:to>
    <xdr:cxnSp macro="">
      <xdr:nvCxnSpPr>
        <xdr:cNvPr id="572" name="直線コネクタ 571"/>
        <xdr:cNvCxnSpPr/>
      </xdr:nvCxnSpPr>
      <xdr:spPr>
        <a:xfrm flipV="1">
          <a:off x="16317595" y="8732873"/>
          <a:ext cx="1269" cy="123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26598</xdr:rowOff>
    </xdr:from>
    <xdr:ext cx="534377" cy="259045"/>
    <xdr:sp macro="" textlink="">
      <xdr:nvSpPr>
        <xdr:cNvPr id="573" name="教育費最小値テキスト"/>
        <xdr:cNvSpPr txBox="1"/>
      </xdr:nvSpPr>
      <xdr:spPr>
        <a:xfrm>
          <a:off x="16370300" y="99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22771</xdr:rowOff>
    </xdr:from>
    <xdr:to>
      <xdr:col>86</xdr:col>
      <xdr:colOff>25400</xdr:colOff>
      <xdr:row>58</xdr:row>
      <xdr:rowOff>22771</xdr:rowOff>
    </xdr:to>
    <xdr:cxnSp macro="">
      <xdr:nvCxnSpPr>
        <xdr:cNvPr id="574" name="直線コネクタ 573"/>
        <xdr:cNvCxnSpPr/>
      </xdr:nvCxnSpPr>
      <xdr:spPr>
        <a:xfrm>
          <a:off x="16230600" y="996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107050</xdr:rowOff>
    </xdr:from>
    <xdr:ext cx="599010" cy="259045"/>
    <xdr:sp macro="" textlink="">
      <xdr:nvSpPr>
        <xdr:cNvPr id="575" name="教育費最大値テキスト"/>
        <xdr:cNvSpPr txBox="1"/>
      </xdr:nvSpPr>
      <xdr:spPr>
        <a:xfrm>
          <a:off x="16370300" y="850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160373</xdr:rowOff>
    </xdr:from>
    <xdr:to>
      <xdr:col>86</xdr:col>
      <xdr:colOff>25400</xdr:colOff>
      <xdr:row>50</xdr:row>
      <xdr:rowOff>160373</xdr:rowOff>
    </xdr:to>
    <xdr:cxnSp macro="">
      <xdr:nvCxnSpPr>
        <xdr:cNvPr id="576" name="直線コネクタ 575"/>
        <xdr:cNvCxnSpPr/>
      </xdr:nvCxnSpPr>
      <xdr:spPr>
        <a:xfrm>
          <a:off x="16230600" y="873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106309</xdr:rowOff>
    </xdr:from>
    <xdr:to>
      <xdr:col>85</xdr:col>
      <xdr:colOff>127000</xdr:colOff>
      <xdr:row>55</xdr:row>
      <xdr:rowOff>84722</xdr:rowOff>
    </xdr:to>
    <xdr:cxnSp macro="">
      <xdr:nvCxnSpPr>
        <xdr:cNvPr id="577" name="直線コネクタ 576"/>
        <xdr:cNvCxnSpPr/>
      </xdr:nvCxnSpPr>
      <xdr:spPr>
        <a:xfrm flipV="1">
          <a:off x="15481300" y="9193159"/>
          <a:ext cx="838200" cy="32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15260</xdr:rowOff>
    </xdr:from>
    <xdr:ext cx="534377" cy="259045"/>
    <xdr:sp macro="" textlink="">
      <xdr:nvSpPr>
        <xdr:cNvPr id="578" name="教育費平均値テキスト"/>
        <xdr:cNvSpPr txBox="1"/>
      </xdr:nvSpPr>
      <xdr:spPr>
        <a:xfrm>
          <a:off x="16370300" y="9616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36833</xdr:rowOff>
    </xdr:from>
    <xdr:to>
      <xdr:col>85</xdr:col>
      <xdr:colOff>177800</xdr:colOff>
      <xdr:row>56</xdr:row>
      <xdr:rowOff>138433</xdr:rowOff>
    </xdr:to>
    <xdr:sp macro="" textlink="">
      <xdr:nvSpPr>
        <xdr:cNvPr id="579" name="フローチャート: 判断 578"/>
        <xdr:cNvSpPr/>
      </xdr:nvSpPr>
      <xdr:spPr>
        <a:xfrm>
          <a:off x="162687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84722</xdr:rowOff>
    </xdr:from>
    <xdr:to>
      <xdr:col>81</xdr:col>
      <xdr:colOff>50800</xdr:colOff>
      <xdr:row>55</xdr:row>
      <xdr:rowOff>133680</xdr:rowOff>
    </xdr:to>
    <xdr:cxnSp macro="">
      <xdr:nvCxnSpPr>
        <xdr:cNvPr id="580" name="直線コネクタ 579"/>
        <xdr:cNvCxnSpPr/>
      </xdr:nvCxnSpPr>
      <xdr:spPr>
        <a:xfrm flipV="1">
          <a:off x="14592300" y="9514472"/>
          <a:ext cx="889000" cy="4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49497</xdr:rowOff>
    </xdr:from>
    <xdr:to>
      <xdr:col>81</xdr:col>
      <xdr:colOff>101600</xdr:colOff>
      <xdr:row>56</xdr:row>
      <xdr:rowOff>151097</xdr:rowOff>
    </xdr:to>
    <xdr:sp macro="" textlink="">
      <xdr:nvSpPr>
        <xdr:cNvPr id="581" name="フローチャート: 判断 580"/>
        <xdr:cNvSpPr/>
      </xdr:nvSpPr>
      <xdr:spPr>
        <a:xfrm>
          <a:off x="15430500" y="96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142224</xdr:rowOff>
    </xdr:from>
    <xdr:ext cx="534377" cy="259045"/>
    <xdr:sp macro="" textlink="">
      <xdr:nvSpPr>
        <xdr:cNvPr id="582" name="テキスト ボックス 581"/>
        <xdr:cNvSpPr txBox="1"/>
      </xdr:nvSpPr>
      <xdr:spPr>
        <a:xfrm>
          <a:off x="15214111" y="974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138047</xdr:rowOff>
    </xdr:from>
    <xdr:to>
      <xdr:col>76</xdr:col>
      <xdr:colOff>114300</xdr:colOff>
      <xdr:row>55</xdr:row>
      <xdr:rowOff>133680</xdr:rowOff>
    </xdr:to>
    <xdr:cxnSp macro="">
      <xdr:nvCxnSpPr>
        <xdr:cNvPr id="583" name="直線コネクタ 582"/>
        <xdr:cNvCxnSpPr/>
      </xdr:nvCxnSpPr>
      <xdr:spPr>
        <a:xfrm>
          <a:off x="13703300" y="9224897"/>
          <a:ext cx="889000" cy="33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59083</xdr:rowOff>
    </xdr:from>
    <xdr:to>
      <xdr:col>76</xdr:col>
      <xdr:colOff>165100</xdr:colOff>
      <xdr:row>56</xdr:row>
      <xdr:rowOff>160683</xdr:rowOff>
    </xdr:to>
    <xdr:sp macro="" textlink="">
      <xdr:nvSpPr>
        <xdr:cNvPr id="584" name="フローチャート: 判断 583"/>
        <xdr:cNvSpPr/>
      </xdr:nvSpPr>
      <xdr:spPr>
        <a:xfrm>
          <a:off x="14541500" y="966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151810</xdr:rowOff>
    </xdr:from>
    <xdr:ext cx="534377" cy="259045"/>
    <xdr:sp macro="" textlink="">
      <xdr:nvSpPr>
        <xdr:cNvPr id="585" name="テキスト ボックス 584"/>
        <xdr:cNvSpPr txBox="1"/>
      </xdr:nvSpPr>
      <xdr:spPr>
        <a:xfrm>
          <a:off x="14325111" y="975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134038</xdr:rowOff>
    </xdr:from>
    <xdr:to>
      <xdr:col>71</xdr:col>
      <xdr:colOff>177800</xdr:colOff>
      <xdr:row>53</xdr:row>
      <xdr:rowOff>138047</xdr:rowOff>
    </xdr:to>
    <xdr:cxnSp macro="">
      <xdr:nvCxnSpPr>
        <xdr:cNvPr id="586" name="直線コネクタ 585"/>
        <xdr:cNvCxnSpPr/>
      </xdr:nvCxnSpPr>
      <xdr:spPr>
        <a:xfrm>
          <a:off x="12814300" y="8706538"/>
          <a:ext cx="889000" cy="51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34965</xdr:rowOff>
    </xdr:from>
    <xdr:to>
      <xdr:col>72</xdr:col>
      <xdr:colOff>38100</xdr:colOff>
      <xdr:row>56</xdr:row>
      <xdr:rowOff>136565</xdr:rowOff>
    </xdr:to>
    <xdr:sp macro="" textlink="">
      <xdr:nvSpPr>
        <xdr:cNvPr id="587" name="フローチャート: 判断 586"/>
        <xdr:cNvSpPr/>
      </xdr:nvSpPr>
      <xdr:spPr>
        <a:xfrm>
          <a:off x="13652500" y="963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127692</xdr:rowOff>
    </xdr:from>
    <xdr:ext cx="534377" cy="259045"/>
    <xdr:sp macro="" textlink="">
      <xdr:nvSpPr>
        <xdr:cNvPr id="588" name="テキスト ボックス 587"/>
        <xdr:cNvSpPr txBox="1"/>
      </xdr:nvSpPr>
      <xdr:spPr>
        <a:xfrm>
          <a:off x="13436111" y="972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67732</xdr:rowOff>
    </xdr:from>
    <xdr:to>
      <xdr:col>67</xdr:col>
      <xdr:colOff>101600</xdr:colOff>
      <xdr:row>56</xdr:row>
      <xdr:rowOff>169332</xdr:rowOff>
    </xdr:to>
    <xdr:sp macro="" textlink="">
      <xdr:nvSpPr>
        <xdr:cNvPr id="589" name="フローチャート: 判断 588"/>
        <xdr:cNvSpPr/>
      </xdr:nvSpPr>
      <xdr:spPr>
        <a:xfrm>
          <a:off x="12763500" y="966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160459</xdr:rowOff>
    </xdr:from>
    <xdr:ext cx="534377" cy="259045"/>
    <xdr:sp macro="" textlink="">
      <xdr:nvSpPr>
        <xdr:cNvPr id="590" name="テキスト ボックス 589"/>
        <xdr:cNvSpPr txBox="1"/>
      </xdr:nvSpPr>
      <xdr:spPr>
        <a:xfrm>
          <a:off x="12547111" y="976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55509</xdr:rowOff>
    </xdr:from>
    <xdr:to>
      <xdr:col>85</xdr:col>
      <xdr:colOff>177800</xdr:colOff>
      <xdr:row>53</xdr:row>
      <xdr:rowOff>157109</xdr:rowOff>
    </xdr:to>
    <xdr:sp macro="" textlink="">
      <xdr:nvSpPr>
        <xdr:cNvPr id="596" name="楕円 595"/>
        <xdr:cNvSpPr/>
      </xdr:nvSpPr>
      <xdr:spPr>
        <a:xfrm>
          <a:off x="16268700" y="914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78386</xdr:rowOff>
    </xdr:from>
    <xdr:ext cx="599010" cy="259045"/>
    <xdr:sp macro="" textlink="">
      <xdr:nvSpPr>
        <xdr:cNvPr id="597" name="教育費該当値テキスト"/>
        <xdr:cNvSpPr txBox="1"/>
      </xdr:nvSpPr>
      <xdr:spPr>
        <a:xfrm>
          <a:off x="16370300" y="899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33922</xdr:rowOff>
    </xdr:from>
    <xdr:to>
      <xdr:col>81</xdr:col>
      <xdr:colOff>101600</xdr:colOff>
      <xdr:row>55</xdr:row>
      <xdr:rowOff>135522</xdr:rowOff>
    </xdr:to>
    <xdr:sp macro="" textlink="">
      <xdr:nvSpPr>
        <xdr:cNvPr id="598" name="楕円 597"/>
        <xdr:cNvSpPr/>
      </xdr:nvSpPr>
      <xdr:spPr>
        <a:xfrm>
          <a:off x="15430500" y="946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152049</xdr:rowOff>
    </xdr:from>
    <xdr:ext cx="534377" cy="259045"/>
    <xdr:sp macro="" textlink="">
      <xdr:nvSpPr>
        <xdr:cNvPr id="599" name="テキスト ボックス 598"/>
        <xdr:cNvSpPr txBox="1"/>
      </xdr:nvSpPr>
      <xdr:spPr>
        <a:xfrm>
          <a:off x="15214111" y="923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82880</xdr:rowOff>
    </xdr:from>
    <xdr:to>
      <xdr:col>76</xdr:col>
      <xdr:colOff>165100</xdr:colOff>
      <xdr:row>56</xdr:row>
      <xdr:rowOff>13030</xdr:rowOff>
    </xdr:to>
    <xdr:sp macro="" textlink="">
      <xdr:nvSpPr>
        <xdr:cNvPr id="600" name="楕円 599"/>
        <xdr:cNvSpPr/>
      </xdr:nvSpPr>
      <xdr:spPr>
        <a:xfrm>
          <a:off x="14541500" y="951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29557</xdr:rowOff>
    </xdr:from>
    <xdr:ext cx="534377" cy="259045"/>
    <xdr:sp macro="" textlink="">
      <xdr:nvSpPr>
        <xdr:cNvPr id="601" name="テキスト ボックス 600"/>
        <xdr:cNvSpPr txBox="1"/>
      </xdr:nvSpPr>
      <xdr:spPr>
        <a:xfrm>
          <a:off x="14325111" y="928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87247</xdr:rowOff>
    </xdr:from>
    <xdr:to>
      <xdr:col>72</xdr:col>
      <xdr:colOff>38100</xdr:colOff>
      <xdr:row>54</xdr:row>
      <xdr:rowOff>17397</xdr:rowOff>
    </xdr:to>
    <xdr:sp macro="" textlink="">
      <xdr:nvSpPr>
        <xdr:cNvPr id="602" name="楕円 601"/>
        <xdr:cNvSpPr/>
      </xdr:nvSpPr>
      <xdr:spPr>
        <a:xfrm>
          <a:off x="13652500" y="917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33924</xdr:rowOff>
    </xdr:from>
    <xdr:ext cx="599010" cy="259045"/>
    <xdr:sp macro="" textlink="">
      <xdr:nvSpPr>
        <xdr:cNvPr id="603" name="テキスト ボックス 602"/>
        <xdr:cNvSpPr txBox="1"/>
      </xdr:nvSpPr>
      <xdr:spPr>
        <a:xfrm>
          <a:off x="13403795" y="8949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83238</xdr:rowOff>
    </xdr:from>
    <xdr:to>
      <xdr:col>67</xdr:col>
      <xdr:colOff>101600</xdr:colOff>
      <xdr:row>51</xdr:row>
      <xdr:rowOff>13388</xdr:rowOff>
    </xdr:to>
    <xdr:sp macro="" textlink="">
      <xdr:nvSpPr>
        <xdr:cNvPr id="604" name="楕円 603"/>
        <xdr:cNvSpPr/>
      </xdr:nvSpPr>
      <xdr:spPr>
        <a:xfrm>
          <a:off x="12763500" y="865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29915</xdr:rowOff>
    </xdr:from>
    <xdr:ext cx="599010" cy="259045"/>
    <xdr:sp macro="" textlink="">
      <xdr:nvSpPr>
        <xdr:cNvPr id="605" name="テキスト ボックス 604"/>
        <xdr:cNvSpPr txBox="1"/>
      </xdr:nvSpPr>
      <xdr:spPr>
        <a:xfrm>
          <a:off x="12514795" y="8430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72644</xdr:rowOff>
    </xdr:from>
    <xdr:to>
      <xdr:col>85</xdr:col>
      <xdr:colOff>126364</xdr:colOff>
      <xdr:row>79</xdr:row>
      <xdr:rowOff>44450</xdr:rowOff>
    </xdr:to>
    <xdr:cxnSp macro="">
      <xdr:nvCxnSpPr>
        <xdr:cNvPr id="629" name="直線コネクタ 628"/>
        <xdr:cNvCxnSpPr/>
      </xdr:nvCxnSpPr>
      <xdr:spPr>
        <a:xfrm flipV="1">
          <a:off x="16317595" y="12074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79519</xdr:rowOff>
    </xdr:from>
    <xdr:ext cx="249299" cy="259045"/>
    <xdr:sp macro="" textlink="">
      <xdr:nvSpPr>
        <xdr:cNvPr id="630" name="災害復旧費最小値テキスト"/>
        <xdr:cNvSpPr txBox="1"/>
      </xdr:nvSpPr>
      <xdr:spPr>
        <a:xfrm>
          <a:off x="16370300" y="13624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19321</xdr:rowOff>
    </xdr:from>
    <xdr:ext cx="599010" cy="259045"/>
    <xdr:sp macro="" textlink="">
      <xdr:nvSpPr>
        <xdr:cNvPr id="632" name="災害復旧費最大値テキスト"/>
        <xdr:cNvSpPr txBox="1"/>
      </xdr:nvSpPr>
      <xdr:spPr>
        <a:xfrm>
          <a:off x="16370300" y="1184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72644</xdr:rowOff>
    </xdr:from>
    <xdr:to>
      <xdr:col>86</xdr:col>
      <xdr:colOff>25400</xdr:colOff>
      <xdr:row>70</xdr:row>
      <xdr:rowOff>72644</xdr:rowOff>
    </xdr:to>
    <xdr:cxnSp macro="">
      <xdr:nvCxnSpPr>
        <xdr:cNvPr id="633" name="直線コネクタ 632"/>
        <xdr:cNvCxnSpPr/>
      </xdr:nvCxnSpPr>
      <xdr:spPr>
        <a:xfrm>
          <a:off x="16230600" y="1207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41960</xdr:rowOff>
    </xdr:from>
    <xdr:to>
      <xdr:col>85</xdr:col>
      <xdr:colOff>127000</xdr:colOff>
      <xdr:row>79</xdr:row>
      <xdr:rowOff>43993</xdr:rowOff>
    </xdr:to>
    <xdr:cxnSp macro="">
      <xdr:nvCxnSpPr>
        <xdr:cNvPr id="634" name="直線コネクタ 633"/>
        <xdr:cNvCxnSpPr/>
      </xdr:nvCxnSpPr>
      <xdr:spPr>
        <a:xfrm>
          <a:off x="15481300" y="13586510"/>
          <a:ext cx="838200" cy="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168419</xdr:rowOff>
    </xdr:from>
    <xdr:ext cx="469744" cy="259045"/>
    <xdr:sp macro="" textlink="">
      <xdr:nvSpPr>
        <xdr:cNvPr id="635" name="災害復旧費平均値テキスト"/>
        <xdr:cNvSpPr txBox="1"/>
      </xdr:nvSpPr>
      <xdr:spPr>
        <a:xfrm>
          <a:off x="16370300" y="13370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145542</xdr:rowOff>
    </xdr:from>
    <xdr:to>
      <xdr:col>85</xdr:col>
      <xdr:colOff>177800</xdr:colOff>
      <xdr:row>79</xdr:row>
      <xdr:rowOff>75692</xdr:rowOff>
    </xdr:to>
    <xdr:sp macro="" textlink="">
      <xdr:nvSpPr>
        <xdr:cNvPr id="636" name="フローチャート: 判断 635"/>
        <xdr:cNvSpPr/>
      </xdr:nvSpPr>
      <xdr:spPr>
        <a:xfrm>
          <a:off x="162687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32055</xdr:rowOff>
    </xdr:from>
    <xdr:to>
      <xdr:col>81</xdr:col>
      <xdr:colOff>50800</xdr:colOff>
      <xdr:row>79</xdr:row>
      <xdr:rowOff>41960</xdr:rowOff>
    </xdr:to>
    <xdr:cxnSp macro="">
      <xdr:nvCxnSpPr>
        <xdr:cNvPr id="637" name="直線コネクタ 636"/>
        <xdr:cNvCxnSpPr/>
      </xdr:nvCxnSpPr>
      <xdr:spPr>
        <a:xfrm>
          <a:off x="14592300" y="13576605"/>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123292</xdr:rowOff>
    </xdr:from>
    <xdr:to>
      <xdr:col>81</xdr:col>
      <xdr:colOff>101600</xdr:colOff>
      <xdr:row>79</xdr:row>
      <xdr:rowOff>53442</xdr:rowOff>
    </xdr:to>
    <xdr:sp macro="" textlink="">
      <xdr:nvSpPr>
        <xdr:cNvPr id="638" name="フローチャート: 判断 637"/>
        <xdr:cNvSpPr/>
      </xdr:nvSpPr>
      <xdr:spPr>
        <a:xfrm>
          <a:off x="15430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69969</xdr:rowOff>
    </xdr:from>
    <xdr:ext cx="469744" cy="259045"/>
    <xdr:sp macro="" textlink="">
      <xdr:nvSpPr>
        <xdr:cNvPr id="639" name="テキスト ボックス 638"/>
        <xdr:cNvSpPr txBox="1"/>
      </xdr:nvSpPr>
      <xdr:spPr>
        <a:xfrm>
          <a:off x="15246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119850</xdr:rowOff>
    </xdr:from>
    <xdr:to>
      <xdr:col>76</xdr:col>
      <xdr:colOff>114300</xdr:colOff>
      <xdr:row>79</xdr:row>
      <xdr:rowOff>32055</xdr:rowOff>
    </xdr:to>
    <xdr:cxnSp macro="">
      <xdr:nvCxnSpPr>
        <xdr:cNvPr id="640" name="直線コネクタ 639"/>
        <xdr:cNvCxnSpPr/>
      </xdr:nvCxnSpPr>
      <xdr:spPr>
        <a:xfrm>
          <a:off x="13703300" y="13492950"/>
          <a:ext cx="889000" cy="8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144411</xdr:rowOff>
    </xdr:from>
    <xdr:to>
      <xdr:col>76</xdr:col>
      <xdr:colOff>165100</xdr:colOff>
      <xdr:row>79</xdr:row>
      <xdr:rowOff>74561</xdr:rowOff>
    </xdr:to>
    <xdr:sp macro="" textlink="">
      <xdr:nvSpPr>
        <xdr:cNvPr id="641" name="フローチャート: 判断 640"/>
        <xdr:cNvSpPr/>
      </xdr:nvSpPr>
      <xdr:spPr>
        <a:xfrm>
          <a:off x="14541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91088</xdr:rowOff>
    </xdr:from>
    <xdr:ext cx="469744" cy="259045"/>
    <xdr:sp macro="" textlink="">
      <xdr:nvSpPr>
        <xdr:cNvPr id="642" name="テキスト ボックス 641"/>
        <xdr:cNvSpPr txBox="1"/>
      </xdr:nvSpPr>
      <xdr:spPr>
        <a:xfrm>
          <a:off x="14357428"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119850</xdr:rowOff>
    </xdr:from>
    <xdr:to>
      <xdr:col>71</xdr:col>
      <xdr:colOff>177800</xdr:colOff>
      <xdr:row>79</xdr:row>
      <xdr:rowOff>3683</xdr:rowOff>
    </xdr:to>
    <xdr:cxnSp macro="">
      <xdr:nvCxnSpPr>
        <xdr:cNvPr id="643" name="直線コネクタ 642"/>
        <xdr:cNvCxnSpPr/>
      </xdr:nvCxnSpPr>
      <xdr:spPr>
        <a:xfrm flipV="1">
          <a:off x="12814300" y="13492950"/>
          <a:ext cx="889000" cy="5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105511</xdr:rowOff>
    </xdr:from>
    <xdr:to>
      <xdr:col>72</xdr:col>
      <xdr:colOff>38100</xdr:colOff>
      <xdr:row>79</xdr:row>
      <xdr:rowOff>35661</xdr:rowOff>
    </xdr:to>
    <xdr:sp macro="" textlink="">
      <xdr:nvSpPr>
        <xdr:cNvPr id="644" name="フローチャート: 判断 643"/>
        <xdr:cNvSpPr/>
      </xdr:nvSpPr>
      <xdr:spPr>
        <a:xfrm>
          <a:off x="13652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26788</xdr:rowOff>
    </xdr:from>
    <xdr:ext cx="469744" cy="259045"/>
    <xdr:sp macro="" textlink="">
      <xdr:nvSpPr>
        <xdr:cNvPr id="645" name="テキスト ボックス 644"/>
        <xdr:cNvSpPr txBox="1"/>
      </xdr:nvSpPr>
      <xdr:spPr>
        <a:xfrm>
          <a:off x="13468428" y="135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93090</xdr:rowOff>
    </xdr:from>
    <xdr:to>
      <xdr:col>67</xdr:col>
      <xdr:colOff>101600</xdr:colOff>
      <xdr:row>79</xdr:row>
      <xdr:rowOff>23240</xdr:rowOff>
    </xdr:to>
    <xdr:sp macro="" textlink="">
      <xdr:nvSpPr>
        <xdr:cNvPr id="646" name="フローチャート: 判断 645"/>
        <xdr:cNvSpPr/>
      </xdr:nvSpPr>
      <xdr:spPr>
        <a:xfrm>
          <a:off x="12763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39767</xdr:rowOff>
    </xdr:from>
    <xdr:ext cx="469744" cy="259045"/>
    <xdr:sp macro="" textlink="">
      <xdr:nvSpPr>
        <xdr:cNvPr id="647" name="テキスト ボックス 646"/>
        <xdr:cNvSpPr txBox="1"/>
      </xdr:nvSpPr>
      <xdr:spPr>
        <a:xfrm>
          <a:off x="12579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164643</xdr:rowOff>
    </xdr:from>
    <xdr:to>
      <xdr:col>85</xdr:col>
      <xdr:colOff>177800</xdr:colOff>
      <xdr:row>79</xdr:row>
      <xdr:rowOff>94793</xdr:rowOff>
    </xdr:to>
    <xdr:sp macro="" textlink="">
      <xdr:nvSpPr>
        <xdr:cNvPr id="653" name="楕円 652"/>
        <xdr:cNvSpPr/>
      </xdr:nvSpPr>
      <xdr:spPr>
        <a:xfrm>
          <a:off x="16268700" y="135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123969</xdr:rowOff>
    </xdr:from>
    <xdr:ext cx="313932" cy="259045"/>
    <xdr:sp macro="" textlink="">
      <xdr:nvSpPr>
        <xdr:cNvPr id="654" name="災害復旧費該当値テキスト"/>
        <xdr:cNvSpPr txBox="1"/>
      </xdr:nvSpPr>
      <xdr:spPr>
        <a:xfrm>
          <a:off x="16370300" y="13497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162610</xdr:rowOff>
    </xdr:from>
    <xdr:to>
      <xdr:col>81</xdr:col>
      <xdr:colOff>101600</xdr:colOff>
      <xdr:row>79</xdr:row>
      <xdr:rowOff>92760</xdr:rowOff>
    </xdr:to>
    <xdr:sp macro="" textlink="">
      <xdr:nvSpPr>
        <xdr:cNvPr id="655" name="楕円 654"/>
        <xdr:cNvSpPr/>
      </xdr:nvSpPr>
      <xdr:spPr>
        <a:xfrm>
          <a:off x="15430500" y="1353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83887</xdr:rowOff>
    </xdr:from>
    <xdr:ext cx="378565" cy="259045"/>
    <xdr:sp macro="" textlink="">
      <xdr:nvSpPr>
        <xdr:cNvPr id="656" name="テキスト ボックス 655"/>
        <xdr:cNvSpPr txBox="1"/>
      </xdr:nvSpPr>
      <xdr:spPr>
        <a:xfrm>
          <a:off x="15292017" y="13628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152705</xdr:rowOff>
    </xdr:from>
    <xdr:to>
      <xdr:col>76</xdr:col>
      <xdr:colOff>165100</xdr:colOff>
      <xdr:row>79</xdr:row>
      <xdr:rowOff>82855</xdr:rowOff>
    </xdr:to>
    <xdr:sp macro="" textlink="">
      <xdr:nvSpPr>
        <xdr:cNvPr id="657" name="楕円 656"/>
        <xdr:cNvSpPr/>
      </xdr:nvSpPr>
      <xdr:spPr>
        <a:xfrm>
          <a:off x="14541500" y="1352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73982</xdr:rowOff>
    </xdr:from>
    <xdr:ext cx="378565" cy="259045"/>
    <xdr:sp macro="" textlink="">
      <xdr:nvSpPr>
        <xdr:cNvPr id="658" name="テキスト ボックス 657"/>
        <xdr:cNvSpPr txBox="1"/>
      </xdr:nvSpPr>
      <xdr:spPr>
        <a:xfrm>
          <a:off x="14403017" y="13618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69050</xdr:rowOff>
    </xdr:from>
    <xdr:to>
      <xdr:col>72</xdr:col>
      <xdr:colOff>38100</xdr:colOff>
      <xdr:row>78</xdr:row>
      <xdr:rowOff>170650</xdr:rowOff>
    </xdr:to>
    <xdr:sp macro="" textlink="">
      <xdr:nvSpPr>
        <xdr:cNvPr id="659" name="楕円 658"/>
        <xdr:cNvSpPr/>
      </xdr:nvSpPr>
      <xdr:spPr>
        <a:xfrm>
          <a:off x="13652500" y="1344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15727</xdr:rowOff>
    </xdr:from>
    <xdr:ext cx="469744" cy="259045"/>
    <xdr:sp macro="" textlink="">
      <xdr:nvSpPr>
        <xdr:cNvPr id="660" name="テキスト ボックス 659"/>
        <xdr:cNvSpPr txBox="1"/>
      </xdr:nvSpPr>
      <xdr:spPr>
        <a:xfrm>
          <a:off x="13468428" y="1321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124333</xdr:rowOff>
    </xdr:from>
    <xdr:to>
      <xdr:col>67</xdr:col>
      <xdr:colOff>101600</xdr:colOff>
      <xdr:row>79</xdr:row>
      <xdr:rowOff>54483</xdr:rowOff>
    </xdr:to>
    <xdr:sp macro="" textlink="">
      <xdr:nvSpPr>
        <xdr:cNvPr id="661" name="楕円 660"/>
        <xdr:cNvSpPr/>
      </xdr:nvSpPr>
      <xdr:spPr>
        <a:xfrm>
          <a:off x="12763500" y="1349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45610</xdr:rowOff>
    </xdr:from>
    <xdr:ext cx="469744" cy="259045"/>
    <xdr:sp macro="" textlink="">
      <xdr:nvSpPr>
        <xdr:cNvPr id="662" name="テキスト ボックス 661"/>
        <xdr:cNvSpPr txBox="1"/>
      </xdr:nvSpPr>
      <xdr:spPr>
        <a:xfrm>
          <a:off x="12579428" y="1359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96715</xdr:rowOff>
    </xdr:from>
    <xdr:to>
      <xdr:col>85</xdr:col>
      <xdr:colOff>126364</xdr:colOff>
      <xdr:row>99</xdr:row>
      <xdr:rowOff>31313</xdr:rowOff>
    </xdr:to>
    <xdr:cxnSp macro="">
      <xdr:nvCxnSpPr>
        <xdr:cNvPr id="686" name="直線コネクタ 685"/>
        <xdr:cNvCxnSpPr/>
      </xdr:nvCxnSpPr>
      <xdr:spPr>
        <a:xfrm flipV="1">
          <a:off x="16317595" y="15527215"/>
          <a:ext cx="1269" cy="147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35140</xdr:rowOff>
    </xdr:from>
    <xdr:ext cx="469744" cy="259045"/>
    <xdr:sp macro="" textlink="">
      <xdr:nvSpPr>
        <xdr:cNvPr id="687" name="公債費最小値テキスト"/>
        <xdr:cNvSpPr txBox="1"/>
      </xdr:nvSpPr>
      <xdr:spPr>
        <a:xfrm>
          <a:off x="16370300" y="170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31313</xdr:rowOff>
    </xdr:from>
    <xdr:to>
      <xdr:col>86</xdr:col>
      <xdr:colOff>25400</xdr:colOff>
      <xdr:row>99</xdr:row>
      <xdr:rowOff>31313</xdr:rowOff>
    </xdr:to>
    <xdr:cxnSp macro="">
      <xdr:nvCxnSpPr>
        <xdr:cNvPr id="688" name="直線コネクタ 687"/>
        <xdr:cNvCxnSpPr/>
      </xdr:nvCxnSpPr>
      <xdr:spPr>
        <a:xfrm>
          <a:off x="16230600" y="1700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43392</xdr:rowOff>
    </xdr:from>
    <xdr:ext cx="599010" cy="259045"/>
    <xdr:sp macro="" textlink="">
      <xdr:nvSpPr>
        <xdr:cNvPr id="689" name="公債費最大値テキスト"/>
        <xdr:cNvSpPr txBox="1"/>
      </xdr:nvSpPr>
      <xdr:spPr>
        <a:xfrm>
          <a:off x="16370300" y="153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195,641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96715</xdr:rowOff>
    </xdr:from>
    <xdr:to>
      <xdr:col>86</xdr:col>
      <xdr:colOff>25400</xdr:colOff>
      <xdr:row>90</xdr:row>
      <xdr:rowOff>96715</xdr:rowOff>
    </xdr:to>
    <xdr:cxnSp macro="">
      <xdr:nvCxnSpPr>
        <xdr:cNvPr id="690" name="直線コネクタ 689"/>
        <xdr:cNvCxnSpPr/>
      </xdr:nvCxnSpPr>
      <xdr:spPr>
        <a:xfrm>
          <a:off x="16230600" y="1552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84981</xdr:rowOff>
    </xdr:from>
    <xdr:to>
      <xdr:col>85</xdr:col>
      <xdr:colOff>127000</xdr:colOff>
      <xdr:row>97</xdr:row>
      <xdr:rowOff>86299</xdr:rowOff>
    </xdr:to>
    <xdr:cxnSp macro="">
      <xdr:nvCxnSpPr>
        <xdr:cNvPr id="691" name="直線コネクタ 690"/>
        <xdr:cNvCxnSpPr/>
      </xdr:nvCxnSpPr>
      <xdr:spPr>
        <a:xfrm>
          <a:off x="15481300" y="16715631"/>
          <a:ext cx="838200" cy="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133402</xdr:rowOff>
    </xdr:from>
    <xdr:ext cx="534377" cy="259045"/>
    <xdr:sp macro="" textlink="">
      <xdr:nvSpPr>
        <xdr:cNvPr id="692" name="公債費平均値テキスト"/>
        <xdr:cNvSpPr txBox="1"/>
      </xdr:nvSpPr>
      <xdr:spPr>
        <a:xfrm>
          <a:off x="16370300" y="1642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110525</xdr:rowOff>
    </xdr:from>
    <xdr:to>
      <xdr:col>85</xdr:col>
      <xdr:colOff>177800</xdr:colOff>
      <xdr:row>97</xdr:row>
      <xdr:rowOff>40675</xdr:rowOff>
    </xdr:to>
    <xdr:sp macro="" textlink="">
      <xdr:nvSpPr>
        <xdr:cNvPr id="693" name="フローチャート: 判断 692"/>
        <xdr:cNvSpPr/>
      </xdr:nvSpPr>
      <xdr:spPr>
        <a:xfrm>
          <a:off x="162687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78146</xdr:rowOff>
    </xdr:from>
    <xdr:to>
      <xdr:col>81</xdr:col>
      <xdr:colOff>50800</xdr:colOff>
      <xdr:row>97</xdr:row>
      <xdr:rowOff>84981</xdr:rowOff>
    </xdr:to>
    <xdr:cxnSp macro="">
      <xdr:nvCxnSpPr>
        <xdr:cNvPr id="694" name="直線コネクタ 693"/>
        <xdr:cNvCxnSpPr/>
      </xdr:nvCxnSpPr>
      <xdr:spPr>
        <a:xfrm>
          <a:off x="14592300" y="16708796"/>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104239</xdr:rowOff>
    </xdr:from>
    <xdr:to>
      <xdr:col>81</xdr:col>
      <xdr:colOff>101600</xdr:colOff>
      <xdr:row>97</xdr:row>
      <xdr:rowOff>34389</xdr:rowOff>
    </xdr:to>
    <xdr:sp macro="" textlink="">
      <xdr:nvSpPr>
        <xdr:cNvPr id="695" name="フローチャート: 判断 694"/>
        <xdr:cNvSpPr/>
      </xdr:nvSpPr>
      <xdr:spPr>
        <a:xfrm>
          <a:off x="15430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50916</xdr:rowOff>
    </xdr:from>
    <xdr:ext cx="534377" cy="259045"/>
    <xdr:sp macro="" textlink="">
      <xdr:nvSpPr>
        <xdr:cNvPr id="696" name="テキスト ボックス 695"/>
        <xdr:cNvSpPr txBox="1"/>
      </xdr:nvSpPr>
      <xdr:spPr>
        <a:xfrm>
          <a:off x="15214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75312</xdr:rowOff>
    </xdr:from>
    <xdr:to>
      <xdr:col>76</xdr:col>
      <xdr:colOff>114300</xdr:colOff>
      <xdr:row>97</xdr:row>
      <xdr:rowOff>78146</xdr:rowOff>
    </xdr:to>
    <xdr:cxnSp macro="">
      <xdr:nvCxnSpPr>
        <xdr:cNvPr id="697" name="直線コネクタ 696"/>
        <xdr:cNvCxnSpPr/>
      </xdr:nvCxnSpPr>
      <xdr:spPr>
        <a:xfrm>
          <a:off x="13703300" y="16705962"/>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57231</xdr:rowOff>
    </xdr:from>
    <xdr:to>
      <xdr:col>76</xdr:col>
      <xdr:colOff>165100</xdr:colOff>
      <xdr:row>96</xdr:row>
      <xdr:rowOff>158831</xdr:rowOff>
    </xdr:to>
    <xdr:sp macro="" textlink="">
      <xdr:nvSpPr>
        <xdr:cNvPr id="698" name="フローチャート: 判断 697"/>
        <xdr:cNvSpPr/>
      </xdr:nvSpPr>
      <xdr:spPr>
        <a:xfrm>
          <a:off x="14541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3908</xdr:rowOff>
    </xdr:from>
    <xdr:ext cx="534377" cy="259045"/>
    <xdr:sp macro="" textlink="">
      <xdr:nvSpPr>
        <xdr:cNvPr id="699" name="テキスト ボックス 698"/>
        <xdr:cNvSpPr txBox="1"/>
      </xdr:nvSpPr>
      <xdr:spPr>
        <a:xfrm>
          <a:off x="14325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74175</xdr:rowOff>
    </xdr:from>
    <xdr:to>
      <xdr:col>71</xdr:col>
      <xdr:colOff>177800</xdr:colOff>
      <xdr:row>97</xdr:row>
      <xdr:rowOff>75312</xdr:rowOff>
    </xdr:to>
    <xdr:cxnSp macro="">
      <xdr:nvCxnSpPr>
        <xdr:cNvPr id="700" name="直線コネクタ 699"/>
        <xdr:cNvCxnSpPr/>
      </xdr:nvCxnSpPr>
      <xdr:spPr>
        <a:xfrm>
          <a:off x="12814300" y="16704825"/>
          <a:ext cx="889000" cy="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701" name="フローチャート: 判断 700"/>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162496</xdr:rowOff>
    </xdr:from>
    <xdr:ext cx="534377" cy="259045"/>
    <xdr:sp macro="" textlink="">
      <xdr:nvSpPr>
        <xdr:cNvPr id="702" name="テキスト ボックス 701"/>
        <xdr:cNvSpPr txBox="1"/>
      </xdr:nvSpPr>
      <xdr:spPr>
        <a:xfrm>
          <a:off x="13436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703" name="フローチャート: 判断 702"/>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159669</xdr:rowOff>
    </xdr:from>
    <xdr:ext cx="534377" cy="259045"/>
    <xdr:sp macro="" textlink="">
      <xdr:nvSpPr>
        <xdr:cNvPr id="704" name="テキスト ボックス 703"/>
        <xdr:cNvSpPr txBox="1"/>
      </xdr:nvSpPr>
      <xdr:spPr>
        <a:xfrm>
          <a:off x="12547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35499</xdr:rowOff>
    </xdr:from>
    <xdr:to>
      <xdr:col>85</xdr:col>
      <xdr:colOff>177800</xdr:colOff>
      <xdr:row>97</xdr:row>
      <xdr:rowOff>137099</xdr:rowOff>
    </xdr:to>
    <xdr:sp macro="" textlink="">
      <xdr:nvSpPr>
        <xdr:cNvPr id="710" name="楕円 709"/>
        <xdr:cNvSpPr/>
      </xdr:nvSpPr>
      <xdr:spPr>
        <a:xfrm>
          <a:off x="16268700" y="1666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13926</xdr:rowOff>
    </xdr:from>
    <xdr:ext cx="534377" cy="259045"/>
    <xdr:sp macro="" textlink="">
      <xdr:nvSpPr>
        <xdr:cNvPr id="711" name="公債費該当値テキスト"/>
        <xdr:cNvSpPr txBox="1"/>
      </xdr:nvSpPr>
      <xdr:spPr>
        <a:xfrm>
          <a:off x="16370300" y="1664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34181</xdr:rowOff>
    </xdr:from>
    <xdr:to>
      <xdr:col>81</xdr:col>
      <xdr:colOff>101600</xdr:colOff>
      <xdr:row>97</xdr:row>
      <xdr:rowOff>135781</xdr:rowOff>
    </xdr:to>
    <xdr:sp macro="" textlink="">
      <xdr:nvSpPr>
        <xdr:cNvPr id="712" name="楕円 711"/>
        <xdr:cNvSpPr/>
      </xdr:nvSpPr>
      <xdr:spPr>
        <a:xfrm>
          <a:off x="15430500" y="1666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126908</xdr:rowOff>
    </xdr:from>
    <xdr:ext cx="534377" cy="259045"/>
    <xdr:sp macro="" textlink="">
      <xdr:nvSpPr>
        <xdr:cNvPr id="713" name="テキスト ボックス 712"/>
        <xdr:cNvSpPr txBox="1"/>
      </xdr:nvSpPr>
      <xdr:spPr>
        <a:xfrm>
          <a:off x="15214111" y="1675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27346</xdr:rowOff>
    </xdr:from>
    <xdr:to>
      <xdr:col>76</xdr:col>
      <xdr:colOff>165100</xdr:colOff>
      <xdr:row>97</xdr:row>
      <xdr:rowOff>128946</xdr:rowOff>
    </xdr:to>
    <xdr:sp macro="" textlink="">
      <xdr:nvSpPr>
        <xdr:cNvPr id="714" name="楕円 713"/>
        <xdr:cNvSpPr/>
      </xdr:nvSpPr>
      <xdr:spPr>
        <a:xfrm>
          <a:off x="14541500" y="1665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120073</xdr:rowOff>
    </xdr:from>
    <xdr:ext cx="534377" cy="259045"/>
    <xdr:sp macro="" textlink="">
      <xdr:nvSpPr>
        <xdr:cNvPr id="715" name="テキスト ボックス 714"/>
        <xdr:cNvSpPr txBox="1"/>
      </xdr:nvSpPr>
      <xdr:spPr>
        <a:xfrm>
          <a:off x="14325111" y="1675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24512</xdr:rowOff>
    </xdr:from>
    <xdr:to>
      <xdr:col>72</xdr:col>
      <xdr:colOff>38100</xdr:colOff>
      <xdr:row>97</xdr:row>
      <xdr:rowOff>126112</xdr:rowOff>
    </xdr:to>
    <xdr:sp macro="" textlink="">
      <xdr:nvSpPr>
        <xdr:cNvPr id="716" name="楕円 715"/>
        <xdr:cNvSpPr/>
      </xdr:nvSpPr>
      <xdr:spPr>
        <a:xfrm>
          <a:off x="13652500" y="1665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117239</xdr:rowOff>
    </xdr:from>
    <xdr:ext cx="534377" cy="259045"/>
    <xdr:sp macro="" textlink="">
      <xdr:nvSpPr>
        <xdr:cNvPr id="717" name="テキスト ボックス 716"/>
        <xdr:cNvSpPr txBox="1"/>
      </xdr:nvSpPr>
      <xdr:spPr>
        <a:xfrm>
          <a:off x="13436111" y="1674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23375</xdr:rowOff>
    </xdr:from>
    <xdr:to>
      <xdr:col>67</xdr:col>
      <xdr:colOff>101600</xdr:colOff>
      <xdr:row>97</xdr:row>
      <xdr:rowOff>124975</xdr:rowOff>
    </xdr:to>
    <xdr:sp macro="" textlink="">
      <xdr:nvSpPr>
        <xdr:cNvPr id="718" name="楕円 717"/>
        <xdr:cNvSpPr/>
      </xdr:nvSpPr>
      <xdr:spPr>
        <a:xfrm>
          <a:off x="12763500" y="1665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116102</xdr:rowOff>
    </xdr:from>
    <xdr:ext cx="534377" cy="259045"/>
    <xdr:sp macro="" textlink="">
      <xdr:nvSpPr>
        <xdr:cNvPr id="719" name="テキスト ボックス 718"/>
        <xdr:cNvSpPr txBox="1"/>
      </xdr:nvSpPr>
      <xdr:spPr>
        <a:xfrm>
          <a:off x="12547111" y="1674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29058</xdr:rowOff>
    </xdr:from>
    <xdr:to>
      <xdr:col>116</xdr:col>
      <xdr:colOff>62864</xdr:colOff>
      <xdr:row>38</xdr:row>
      <xdr:rowOff>139700</xdr:rowOff>
    </xdr:to>
    <xdr:cxnSp macro="">
      <xdr:nvCxnSpPr>
        <xdr:cNvPr id="741" name="直線コネクタ 740"/>
        <xdr:cNvCxnSpPr/>
      </xdr:nvCxnSpPr>
      <xdr:spPr>
        <a:xfrm flipV="1">
          <a:off x="22159595" y="5172558"/>
          <a:ext cx="1269" cy="1482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147185</xdr:rowOff>
    </xdr:from>
    <xdr:ext cx="469744" cy="259045"/>
    <xdr:sp macro="" textlink="">
      <xdr:nvSpPr>
        <xdr:cNvPr id="744" name="諸支出金最大値テキスト"/>
        <xdr:cNvSpPr txBox="1"/>
      </xdr:nvSpPr>
      <xdr:spPr>
        <a:xfrm>
          <a:off x="22212300" y="49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29058</xdr:rowOff>
    </xdr:from>
    <xdr:to>
      <xdr:col>116</xdr:col>
      <xdr:colOff>152400</xdr:colOff>
      <xdr:row>30</xdr:row>
      <xdr:rowOff>29058</xdr:rowOff>
    </xdr:to>
    <xdr:cxnSp macro="">
      <xdr:nvCxnSpPr>
        <xdr:cNvPr id="745" name="直線コネクタ 744"/>
        <xdr:cNvCxnSpPr/>
      </xdr:nvCxnSpPr>
      <xdr:spPr>
        <a:xfrm>
          <a:off x="22072600" y="517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49141</xdr:rowOff>
    </xdr:from>
    <xdr:ext cx="378565" cy="259045"/>
    <xdr:sp macro="" textlink="">
      <xdr:nvSpPr>
        <xdr:cNvPr id="747" name="諸支出金平均値テキスト"/>
        <xdr:cNvSpPr txBox="1"/>
      </xdr:nvSpPr>
      <xdr:spPr>
        <a:xfrm>
          <a:off x="22212300" y="6392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26264</xdr:rowOff>
    </xdr:from>
    <xdr:to>
      <xdr:col>116</xdr:col>
      <xdr:colOff>114300</xdr:colOff>
      <xdr:row>38</xdr:row>
      <xdr:rowOff>127864</xdr:rowOff>
    </xdr:to>
    <xdr:sp macro="" textlink="">
      <xdr:nvSpPr>
        <xdr:cNvPr id="748" name="フローチャート: 判断 747"/>
        <xdr:cNvSpPr/>
      </xdr:nvSpPr>
      <xdr:spPr>
        <a:xfrm>
          <a:off x="221107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50" name="フローチャート: 判断 749"/>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51" name="テキスト ボックス 750"/>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45923</xdr:rowOff>
    </xdr:from>
    <xdr:to>
      <xdr:col>107</xdr:col>
      <xdr:colOff>101600</xdr:colOff>
      <xdr:row>37</xdr:row>
      <xdr:rowOff>147523</xdr:rowOff>
    </xdr:to>
    <xdr:sp macro="" textlink="">
      <xdr:nvSpPr>
        <xdr:cNvPr id="753" name="フローチャート: 判断 752"/>
        <xdr:cNvSpPr/>
      </xdr:nvSpPr>
      <xdr:spPr>
        <a:xfrm>
          <a:off x="20383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164050</xdr:rowOff>
    </xdr:from>
    <xdr:ext cx="378565" cy="259045"/>
    <xdr:sp macro="" textlink="">
      <xdr:nvSpPr>
        <xdr:cNvPr id="754" name="テキスト ボックス 753"/>
        <xdr:cNvSpPr txBox="1"/>
      </xdr:nvSpPr>
      <xdr:spPr>
        <a:xfrm>
          <a:off x="20245017" y="61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56" name="フローチャート: 判断 755"/>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120616</xdr:rowOff>
    </xdr:from>
    <xdr:ext cx="378565" cy="259045"/>
    <xdr:sp macro="" textlink="">
      <xdr:nvSpPr>
        <xdr:cNvPr id="757" name="テキスト ボックス 756"/>
        <xdr:cNvSpPr txBox="1"/>
      </xdr:nvSpPr>
      <xdr:spPr>
        <a:xfrm>
          <a:off x="19356017" y="629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7975</xdr:rowOff>
    </xdr:from>
    <xdr:to>
      <xdr:col>98</xdr:col>
      <xdr:colOff>38100</xdr:colOff>
      <xdr:row>35</xdr:row>
      <xdr:rowOff>109575</xdr:rowOff>
    </xdr:to>
    <xdr:sp macro="" textlink="">
      <xdr:nvSpPr>
        <xdr:cNvPr id="758" name="フローチャート: 判断 757"/>
        <xdr:cNvSpPr/>
      </xdr:nvSpPr>
      <xdr:spPr>
        <a:xfrm>
          <a:off x="18605500" y="60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126102</xdr:rowOff>
    </xdr:from>
    <xdr:ext cx="469744" cy="259045"/>
    <xdr:sp macro="" textlink="">
      <xdr:nvSpPr>
        <xdr:cNvPr id="759" name="テキスト ボックス 758"/>
        <xdr:cNvSpPr txBox="1"/>
      </xdr:nvSpPr>
      <xdr:spPr>
        <a:xfrm>
          <a:off x="18421428" y="57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4691</xdr:rowOff>
    </xdr:from>
    <xdr:ext cx="249299" cy="259045"/>
    <xdr:sp macro="" textlink="">
      <xdr:nvSpPr>
        <xdr:cNvPr id="766" name="諸支出金該当値テキスト"/>
        <xdr:cNvSpPr txBox="1"/>
      </xdr:nvSpPr>
      <xdr:spPr>
        <a:xfrm>
          <a:off x="22212300" y="65197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8" name="テキスト ボックス 78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0" name="テキスト ボックス 78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2" name="テキスト ボックス 79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4" name="テキスト ボックス 79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8" name="直線コネクタ 79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5" name="フローチャート: 判断 80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7" name="フローチャート: 判断 80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8" name="テキスト ボックス 80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3" name="フローチャート: 判断 812"/>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4" name="テキスト ボックス 813"/>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5" name="テキスト ボックス 824"/>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1" name="テキスト ボックス 830"/>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・商工費については、一人当たり</a:t>
          </a:r>
          <a:r>
            <a:rPr kumimoji="1" lang="en-US" altLang="ja-JP" sz="1300">
              <a:latin typeface="ＭＳ Ｐゴシック" panose="020B0600070205080204" pitchFamily="50" charset="-128"/>
              <a:ea typeface="ＭＳ Ｐゴシック" panose="020B0600070205080204" pitchFamily="50" charset="-128"/>
            </a:rPr>
            <a:t>21,908</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17,139</a:t>
          </a:r>
          <a:r>
            <a:rPr kumimoji="1" lang="ja-JP" altLang="en-US" sz="1300">
              <a:latin typeface="ＭＳ Ｐゴシック" panose="020B0600070205080204" pitchFamily="50" charset="-128"/>
              <a:ea typeface="ＭＳ Ｐゴシック" panose="020B0600070205080204" pitchFamily="50" charset="-128"/>
            </a:rPr>
            <a:t>円減少した。これはＨ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年度に実施した観光交流施設整備事業の皆減によるものである。。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・土木費については、一人当たり</a:t>
          </a:r>
          <a:r>
            <a:rPr kumimoji="1" lang="en-US" altLang="ja-JP" sz="1300">
              <a:latin typeface="ＭＳ Ｐゴシック" panose="020B0600070205080204" pitchFamily="50" charset="-128"/>
              <a:ea typeface="ＭＳ Ｐゴシック" panose="020B0600070205080204" pitchFamily="50" charset="-128"/>
            </a:rPr>
            <a:t>167,128</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円となっており、前年度と比較しても</a:t>
          </a:r>
          <a:r>
            <a:rPr kumimoji="1" lang="en-US" altLang="ja-JP" sz="1300">
              <a:latin typeface="ＭＳ Ｐゴシック" panose="020B0600070205080204" pitchFamily="50" charset="-128"/>
              <a:ea typeface="ＭＳ Ｐゴシック" panose="020B0600070205080204" pitchFamily="50" charset="-128"/>
            </a:rPr>
            <a:t>48,007</a:t>
          </a:r>
          <a:r>
            <a:rPr kumimoji="1" lang="ja-JP" altLang="en-US" sz="1300">
              <a:latin typeface="ＭＳ Ｐゴシック" panose="020B0600070205080204" pitchFamily="50" charset="-128"/>
              <a:ea typeface="ＭＳ Ｐゴシック" panose="020B0600070205080204" pitchFamily="50" charset="-128"/>
            </a:rPr>
            <a:t>円上昇している。また類似団体平均と比較しても</a:t>
          </a:r>
          <a:r>
            <a:rPr kumimoji="1" lang="en-US" altLang="ja-JP" sz="1300">
              <a:latin typeface="ＭＳ Ｐゴシック" panose="020B0600070205080204" pitchFamily="50" charset="-128"/>
              <a:ea typeface="ＭＳ Ｐゴシック" panose="020B0600070205080204" pitchFamily="50" charset="-128"/>
            </a:rPr>
            <a:t>110,444</a:t>
          </a:r>
          <a:r>
            <a:rPr kumimoji="1" lang="ja-JP" altLang="en-US" sz="1300">
              <a:latin typeface="ＭＳ Ｐゴシック" panose="020B0600070205080204" pitchFamily="50" charset="-128"/>
              <a:ea typeface="ＭＳ Ｐゴシック" panose="020B0600070205080204" pitchFamily="50" charset="-128"/>
            </a:rPr>
            <a:t>円も高い数値となっているが、これは防衛省のダム建設事業および公民館建設事業の皆増が主な要因となっている。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・教育費については一人当たり</a:t>
          </a:r>
          <a:r>
            <a:rPr kumimoji="1" lang="en-US" altLang="ja-JP" sz="1300">
              <a:latin typeface="ＭＳ Ｐゴシック" panose="020B0600070205080204" pitchFamily="50" charset="-128"/>
              <a:ea typeface="ＭＳ Ｐゴシック" panose="020B0600070205080204" pitchFamily="50" charset="-128"/>
            </a:rPr>
            <a:t>126.882</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42,167</a:t>
          </a:r>
          <a:r>
            <a:rPr kumimoji="1" lang="ja-JP" altLang="en-US" sz="1300">
              <a:latin typeface="ＭＳ Ｐゴシック" panose="020B0600070205080204" pitchFamily="50" charset="-128"/>
              <a:ea typeface="ＭＳ Ｐゴシック" panose="020B0600070205080204" pitchFamily="50" charset="-128"/>
            </a:rPr>
            <a:t>円上昇している。また類似団体平均と比べても</a:t>
          </a:r>
          <a:r>
            <a:rPr kumimoji="1" lang="en-US" altLang="ja-JP" sz="1300">
              <a:latin typeface="ＭＳ Ｐゴシック" panose="020B0600070205080204" pitchFamily="50" charset="-128"/>
              <a:ea typeface="ＭＳ Ｐゴシック" panose="020B0600070205080204" pitchFamily="50" charset="-128"/>
            </a:rPr>
            <a:t>65,049</a:t>
          </a:r>
          <a:r>
            <a:rPr kumimoji="1" lang="ja-JP" altLang="en-US" sz="1300">
              <a:latin typeface="ＭＳ Ｐゴシック" panose="020B0600070205080204" pitchFamily="50" charset="-128"/>
              <a:ea typeface="ＭＳ Ｐゴシック" panose="020B0600070205080204" pitchFamily="50" charset="-128"/>
            </a:rPr>
            <a:t>円と、</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倍以上の数値となっている。これは村内中学校の統合整備事業及び小学校のプール改修工事によるものである。統合中学校整備事業は平成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年度まで継続されるため、今後も類似団体平均より高いコストが見込まれる。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沖縄県恩納村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・Ｈ</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年度より村内中学校の統合整備事業が本格的に開始された。当該事業の財源として、平成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より、前年度繰越金（剰余金）等を優先的に公共施設整備基金に積立てていたことにより、財政調整基金比率が減少傾向となっている。実質収支額については、地方税及び特別交付税が収入見込みを上回ったことや、Ｈ</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年度へ繰越すべき事業の歳入予算（基金繰入金）を減額せず、当年度で歳入してしまったため、数値が上昇した。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沖縄県恩納村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・全会計で黒字の状態が続いており、健全な財政状況であるといえる。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しかし一般会計においては、翌年度（Ｈ</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）に繰越すべき歳入予算を現年度で繰入（基金繰入</a:t>
          </a:r>
          <a:r>
            <a:rPr kumimoji="1" lang="en-US" altLang="ja-JP" sz="1400">
              <a:latin typeface="ＭＳ ゴシック" pitchFamily="49" charset="-128"/>
              <a:ea typeface="ＭＳ ゴシック" pitchFamily="49" charset="-128"/>
            </a:rPr>
            <a:t>385.554</a:t>
          </a:r>
          <a:r>
            <a:rPr kumimoji="1" lang="ja-JP" altLang="en-US" sz="1400">
              <a:latin typeface="ＭＳ ゴシック" pitchFamily="49" charset="-128"/>
              <a:ea typeface="ＭＳ ゴシック" pitchFamily="49" charset="-128"/>
            </a:rPr>
            <a:t>千円）してしまったことが、前年度に比べて大きく上昇した要因となっている。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水道事業については、大型ホテルによる需要の増により健全な経営状況が続いているが、Ｈ</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年度～Ｈ</a:t>
          </a:r>
          <a:r>
            <a:rPr kumimoji="1" lang="en-US" altLang="ja-JP" sz="1400">
              <a:latin typeface="ＭＳ ゴシック" pitchFamily="49" charset="-128"/>
              <a:ea typeface="ＭＳ ゴシック" pitchFamily="49" charset="-128"/>
            </a:rPr>
            <a:t>45</a:t>
          </a:r>
          <a:r>
            <a:rPr kumimoji="1" lang="ja-JP" altLang="en-US" sz="1400">
              <a:latin typeface="ＭＳ ゴシック" pitchFamily="49" charset="-128"/>
              <a:ea typeface="ＭＳ ゴシック" pitchFamily="49" charset="-128"/>
            </a:rPr>
            <a:t>年度にかけて管路の更新事業が開始されるため、今後も計画的な運営が求められる。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下水道事業特別会計、後期高齢者医療特別会計については、一般会計からの繰入金により黒字を維持している状況となっている。下水道事業は、継続整備中であり、供用開始区域においては引き続き接続普及率の向上に努め、使用料の徴収により適正な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72</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74</v>
      </c>
      <c r="C3" s="588"/>
      <c r="D3" s="588"/>
      <c r="E3" s="589"/>
      <c r="F3" s="589"/>
      <c r="G3" s="589"/>
      <c r="H3" s="589"/>
      <c r="I3" s="589"/>
      <c r="J3" s="589"/>
      <c r="K3" s="589"/>
      <c r="L3" s="589" t="s">
        <v>75</v>
      </c>
      <c r="M3" s="589"/>
      <c r="N3" s="589"/>
      <c r="O3" s="589"/>
      <c r="P3" s="589"/>
      <c r="Q3" s="589"/>
      <c r="R3" s="592"/>
      <c r="S3" s="592"/>
      <c r="T3" s="592"/>
      <c r="U3" s="592"/>
      <c r="V3" s="593"/>
      <c r="W3" s="486" t="s">
        <v>76</v>
      </c>
      <c r="X3" s="487"/>
      <c r="Y3" s="487"/>
      <c r="Z3" s="487"/>
      <c r="AA3" s="487"/>
      <c r="AB3" s="588"/>
      <c r="AC3" s="592" t="s">
        <v>77</v>
      </c>
      <c r="AD3" s="487"/>
      <c r="AE3" s="487"/>
      <c r="AF3" s="487"/>
      <c r="AG3" s="487"/>
      <c r="AH3" s="487"/>
      <c r="AI3" s="487"/>
      <c r="AJ3" s="487"/>
      <c r="AK3" s="487"/>
      <c r="AL3" s="554"/>
      <c r="AM3" s="486" t="s">
        <v>78</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79</v>
      </c>
      <c r="BO3" s="487"/>
      <c r="BP3" s="487"/>
      <c r="BQ3" s="487"/>
      <c r="BR3" s="487"/>
      <c r="BS3" s="487"/>
      <c r="BT3" s="487"/>
      <c r="BU3" s="554"/>
      <c r="BV3" s="486" t="s">
        <v>80</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81</v>
      </c>
      <c r="CU3" s="487"/>
      <c r="CV3" s="487"/>
      <c r="CW3" s="487"/>
      <c r="CX3" s="487"/>
      <c r="CY3" s="487"/>
      <c r="CZ3" s="487"/>
      <c r="DA3" s="554"/>
      <c r="DB3" s="486" t="s">
        <v>82</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83</v>
      </c>
      <c r="AZ4" s="400"/>
      <c r="BA4" s="400"/>
      <c r="BB4" s="400"/>
      <c r="BC4" s="400"/>
      <c r="BD4" s="400"/>
      <c r="BE4" s="400"/>
      <c r="BF4" s="400"/>
      <c r="BG4" s="400"/>
      <c r="BH4" s="400"/>
      <c r="BI4" s="400"/>
      <c r="BJ4" s="400"/>
      <c r="BK4" s="400"/>
      <c r="BL4" s="400"/>
      <c r="BM4" s="401"/>
      <c r="BN4" s="402">
        <v>10580968</v>
      </c>
      <c r="BO4" s="403"/>
      <c r="BP4" s="403"/>
      <c r="BQ4" s="403"/>
      <c r="BR4" s="403"/>
      <c r="BS4" s="403"/>
      <c r="BT4" s="403"/>
      <c r="BU4" s="404"/>
      <c r="BV4" s="402">
        <v>9090877</v>
      </c>
      <c r="BW4" s="403"/>
      <c r="BX4" s="403"/>
      <c r="BY4" s="403"/>
      <c r="BZ4" s="403"/>
      <c r="CA4" s="403"/>
      <c r="CB4" s="403"/>
      <c r="CC4" s="404"/>
      <c r="CD4" s="580" t="s">
        <v>84</v>
      </c>
      <c r="CE4" s="581"/>
      <c r="CF4" s="581"/>
      <c r="CG4" s="581"/>
      <c r="CH4" s="581"/>
      <c r="CI4" s="581"/>
      <c r="CJ4" s="581"/>
      <c r="CK4" s="581"/>
      <c r="CL4" s="581"/>
      <c r="CM4" s="581"/>
      <c r="CN4" s="581"/>
      <c r="CO4" s="581"/>
      <c r="CP4" s="581"/>
      <c r="CQ4" s="581"/>
      <c r="CR4" s="581"/>
      <c r="CS4" s="582"/>
      <c r="CT4" s="583">
        <v>20.7</v>
      </c>
      <c r="CU4" s="584"/>
      <c r="CV4" s="584"/>
      <c r="CW4" s="584"/>
      <c r="CX4" s="584"/>
      <c r="CY4" s="584"/>
      <c r="CZ4" s="584"/>
      <c r="DA4" s="585"/>
      <c r="DB4" s="583">
        <v>7.9</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85</v>
      </c>
      <c r="AN5" s="381"/>
      <c r="AO5" s="381"/>
      <c r="AP5" s="381"/>
      <c r="AQ5" s="381"/>
      <c r="AR5" s="381"/>
      <c r="AS5" s="381"/>
      <c r="AT5" s="382"/>
      <c r="AU5" s="464" t="s">
        <v>86</v>
      </c>
      <c r="AV5" s="465"/>
      <c r="AW5" s="465"/>
      <c r="AX5" s="465"/>
      <c r="AY5" s="387" t="s">
        <v>87</v>
      </c>
      <c r="AZ5" s="388"/>
      <c r="BA5" s="388"/>
      <c r="BB5" s="388"/>
      <c r="BC5" s="388"/>
      <c r="BD5" s="388"/>
      <c r="BE5" s="388"/>
      <c r="BF5" s="388"/>
      <c r="BG5" s="388"/>
      <c r="BH5" s="388"/>
      <c r="BI5" s="388"/>
      <c r="BJ5" s="388"/>
      <c r="BK5" s="388"/>
      <c r="BL5" s="388"/>
      <c r="BM5" s="389"/>
      <c r="BN5" s="407">
        <v>9737046</v>
      </c>
      <c r="BO5" s="408"/>
      <c r="BP5" s="408"/>
      <c r="BQ5" s="408"/>
      <c r="BR5" s="408"/>
      <c r="BS5" s="408"/>
      <c r="BT5" s="408"/>
      <c r="BU5" s="409"/>
      <c r="BV5" s="407">
        <v>8799910</v>
      </c>
      <c r="BW5" s="408"/>
      <c r="BX5" s="408"/>
      <c r="BY5" s="408"/>
      <c r="BZ5" s="408"/>
      <c r="CA5" s="408"/>
      <c r="CB5" s="408"/>
      <c r="CC5" s="409"/>
      <c r="CD5" s="416" t="s">
        <v>88</v>
      </c>
      <c r="CE5" s="417"/>
      <c r="CF5" s="417"/>
      <c r="CG5" s="417"/>
      <c r="CH5" s="417"/>
      <c r="CI5" s="417"/>
      <c r="CJ5" s="417"/>
      <c r="CK5" s="417"/>
      <c r="CL5" s="417"/>
      <c r="CM5" s="417"/>
      <c r="CN5" s="417"/>
      <c r="CO5" s="417"/>
      <c r="CP5" s="417"/>
      <c r="CQ5" s="417"/>
      <c r="CR5" s="417"/>
      <c r="CS5" s="418"/>
      <c r="CT5" s="377">
        <v>80.400000000000006</v>
      </c>
      <c r="CU5" s="378"/>
      <c r="CV5" s="378"/>
      <c r="CW5" s="378"/>
      <c r="CX5" s="378"/>
      <c r="CY5" s="378"/>
      <c r="CZ5" s="378"/>
      <c r="DA5" s="379"/>
      <c r="DB5" s="377">
        <v>80.400000000000006</v>
      </c>
      <c r="DC5" s="378"/>
      <c r="DD5" s="378"/>
      <c r="DE5" s="378"/>
      <c r="DF5" s="378"/>
      <c r="DG5" s="378"/>
      <c r="DH5" s="378"/>
      <c r="DI5" s="379"/>
      <c r="DJ5" s="165"/>
      <c r="DK5" s="165"/>
      <c r="DL5" s="165"/>
      <c r="DM5" s="165"/>
      <c r="DN5" s="165"/>
      <c r="DO5" s="165"/>
    </row>
    <row r="6" spans="1:119" ht="18.75" customHeight="1">
      <c r="A6" s="166"/>
      <c r="B6" s="560" t="s">
        <v>89</v>
      </c>
      <c r="C6" s="421"/>
      <c r="D6" s="421"/>
      <c r="E6" s="561"/>
      <c r="F6" s="561"/>
      <c r="G6" s="561"/>
      <c r="H6" s="561"/>
      <c r="I6" s="561"/>
      <c r="J6" s="561"/>
      <c r="K6" s="561"/>
      <c r="L6" s="561" t="s">
        <v>90</v>
      </c>
      <c r="M6" s="561"/>
      <c r="N6" s="561"/>
      <c r="O6" s="561"/>
      <c r="P6" s="561"/>
      <c r="Q6" s="561"/>
      <c r="R6" s="445"/>
      <c r="S6" s="445"/>
      <c r="T6" s="445"/>
      <c r="U6" s="445"/>
      <c r="V6" s="567"/>
      <c r="W6" s="498" t="s">
        <v>91</v>
      </c>
      <c r="X6" s="420"/>
      <c r="Y6" s="420"/>
      <c r="Z6" s="420"/>
      <c r="AA6" s="420"/>
      <c r="AB6" s="421"/>
      <c r="AC6" s="572" t="s">
        <v>92</v>
      </c>
      <c r="AD6" s="573"/>
      <c r="AE6" s="573"/>
      <c r="AF6" s="573"/>
      <c r="AG6" s="573"/>
      <c r="AH6" s="573"/>
      <c r="AI6" s="573"/>
      <c r="AJ6" s="573"/>
      <c r="AK6" s="573"/>
      <c r="AL6" s="574"/>
      <c r="AM6" s="476" t="s">
        <v>93</v>
      </c>
      <c r="AN6" s="381"/>
      <c r="AO6" s="381"/>
      <c r="AP6" s="381"/>
      <c r="AQ6" s="381"/>
      <c r="AR6" s="381"/>
      <c r="AS6" s="381"/>
      <c r="AT6" s="382"/>
      <c r="AU6" s="464" t="s">
        <v>86</v>
      </c>
      <c r="AV6" s="465"/>
      <c r="AW6" s="465"/>
      <c r="AX6" s="465"/>
      <c r="AY6" s="387" t="s">
        <v>94</v>
      </c>
      <c r="AZ6" s="388"/>
      <c r="BA6" s="388"/>
      <c r="BB6" s="388"/>
      <c r="BC6" s="388"/>
      <c r="BD6" s="388"/>
      <c r="BE6" s="388"/>
      <c r="BF6" s="388"/>
      <c r="BG6" s="388"/>
      <c r="BH6" s="388"/>
      <c r="BI6" s="388"/>
      <c r="BJ6" s="388"/>
      <c r="BK6" s="388"/>
      <c r="BL6" s="388"/>
      <c r="BM6" s="389"/>
      <c r="BN6" s="407">
        <v>843922</v>
      </c>
      <c r="BO6" s="408"/>
      <c r="BP6" s="408"/>
      <c r="BQ6" s="408"/>
      <c r="BR6" s="408"/>
      <c r="BS6" s="408"/>
      <c r="BT6" s="408"/>
      <c r="BU6" s="409"/>
      <c r="BV6" s="407">
        <v>290967</v>
      </c>
      <c r="BW6" s="408"/>
      <c r="BX6" s="408"/>
      <c r="BY6" s="408"/>
      <c r="BZ6" s="408"/>
      <c r="CA6" s="408"/>
      <c r="CB6" s="408"/>
      <c r="CC6" s="409"/>
      <c r="CD6" s="416" t="s">
        <v>95</v>
      </c>
      <c r="CE6" s="417"/>
      <c r="CF6" s="417"/>
      <c r="CG6" s="417"/>
      <c r="CH6" s="417"/>
      <c r="CI6" s="417"/>
      <c r="CJ6" s="417"/>
      <c r="CK6" s="417"/>
      <c r="CL6" s="417"/>
      <c r="CM6" s="417"/>
      <c r="CN6" s="417"/>
      <c r="CO6" s="417"/>
      <c r="CP6" s="417"/>
      <c r="CQ6" s="417"/>
      <c r="CR6" s="417"/>
      <c r="CS6" s="418"/>
      <c r="CT6" s="557">
        <v>83.1</v>
      </c>
      <c r="CU6" s="558"/>
      <c r="CV6" s="558"/>
      <c r="CW6" s="558"/>
      <c r="CX6" s="558"/>
      <c r="CY6" s="558"/>
      <c r="CZ6" s="558"/>
      <c r="DA6" s="559"/>
      <c r="DB6" s="557">
        <v>83.2</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96</v>
      </c>
      <c r="AN7" s="381"/>
      <c r="AO7" s="381"/>
      <c r="AP7" s="381"/>
      <c r="AQ7" s="381"/>
      <c r="AR7" s="381"/>
      <c r="AS7" s="381"/>
      <c r="AT7" s="382"/>
      <c r="AU7" s="464" t="s">
        <v>97</v>
      </c>
      <c r="AV7" s="465"/>
      <c r="AW7" s="465"/>
      <c r="AX7" s="465"/>
      <c r="AY7" s="387" t="s">
        <v>98</v>
      </c>
      <c r="AZ7" s="388"/>
      <c r="BA7" s="388"/>
      <c r="BB7" s="388"/>
      <c r="BC7" s="388"/>
      <c r="BD7" s="388"/>
      <c r="BE7" s="388"/>
      <c r="BF7" s="388"/>
      <c r="BG7" s="388"/>
      <c r="BH7" s="388"/>
      <c r="BI7" s="388"/>
      <c r="BJ7" s="388"/>
      <c r="BK7" s="388"/>
      <c r="BL7" s="388"/>
      <c r="BM7" s="389"/>
      <c r="BN7" s="407">
        <v>169238</v>
      </c>
      <c r="BO7" s="408"/>
      <c r="BP7" s="408"/>
      <c r="BQ7" s="408"/>
      <c r="BR7" s="408"/>
      <c r="BS7" s="408"/>
      <c r="BT7" s="408"/>
      <c r="BU7" s="409"/>
      <c r="BV7" s="407">
        <v>40025</v>
      </c>
      <c r="BW7" s="408"/>
      <c r="BX7" s="408"/>
      <c r="BY7" s="408"/>
      <c r="BZ7" s="408"/>
      <c r="CA7" s="408"/>
      <c r="CB7" s="408"/>
      <c r="CC7" s="409"/>
      <c r="CD7" s="416" t="s">
        <v>99</v>
      </c>
      <c r="CE7" s="417"/>
      <c r="CF7" s="417"/>
      <c r="CG7" s="417"/>
      <c r="CH7" s="417"/>
      <c r="CI7" s="417"/>
      <c r="CJ7" s="417"/>
      <c r="CK7" s="417"/>
      <c r="CL7" s="417"/>
      <c r="CM7" s="417"/>
      <c r="CN7" s="417"/>
      <c r="CO7" s="417"/>
      <c r="CP7" s="417"/>
      <c r="CQ7" s="417"/>
      <c r="CR7" s="417"/>
      <c r="CS7" s="418"/>
      <c r="CT7" s="407">
        <v>3262005</v>
      </c>
      <c r="CU7" s="408"/>
      <c r="CV7" s="408"/>
      <c r="CW7" s="408"/>
      <c r="CX7" s="408"/>
      <c r="CY7" s="408"/>
      <c r="CZ7" s="408"/>
      <c r="DA7" s="409"/>
      <c r="DB7" s="407">
        <v>3184039</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100</v>
      </c>
      <c r="AN8" s="381"/>
      <c r="AO8" s="381"/>
      <c r="AP8" s="381"/>
      <c r="AQ8" s="381"/>
      <c r="AR8" s="381"/>
      <c r="AS8" s="381"/>
      <c r="AT8" s="382"/>
      <c r="AU8" s="464" t="s">
        <v>101</v>
      </c>
      <c r="AV8" s="465"/>
      <c r="AW8" s="465"/>
      <c r="AX8" s="465"/>
      <c r="AY8" s="387" t="s">
        <v>102</v>
      </c>
      <c r="AZ8" s="388"/>
      <c r="BA8" s="388"/>
      <c r="BB8" s="388"/>
      <c r="BC8" s="388"/>
      <c r="BD8" s="388"/>
      <c r="BE8" s="388"/>
      <c r="BF8" s="388"/>
      <c r="BG8" s="388"/>
      <c r="BH8" s="388"/>
      <c r="BI8" s="388"/>
      <c r="BJ8" s="388"/>
      <c r="BK8" s="388"/>
      <c r="BL8" s="388"/>
      <c r="BM8" s="389"/>
      <c r="BN8" s="407">
        <v>674684</v>
      </c>
      <c r="BO8" s="408"/>
      <c r="BP8" s="408"/>
      <c r="BQ8" s="408"/>
      <c r="BR8" s="408"/>
      <c r="BS8" s="408"/>
      <c r="BT8" s="408"/>
      <c r="BU8" s="409"/>
      <c r="BV8" s="407">
        <v>250942</v>
      </c>
      <c r="BW8" s="408"/>
      <c r="BX8" s="408"/>
      <c r="BY8" s="408"/>
      <c r="BZ8" s="408"/>
      <c r="CA8" s="408"/>
      <c r="CB8" s="408"/>
      <c r="CC8" s="409"/>
      <c r="CD8" s="416" t="s">
        <v>103</v>
      </c>
      <c r="CE8" s="417"/>
      <c r="CF8" s="417"/>
      <c r="CG8" s="417"/>
      <c r="CH8" s="417"/>
      <c r="CI8" s="417"/>
      <c r="CJ8" s="417"/>
      <c r="CK8" s="417"/>
      <c r="CL8" s="417"/>
      <c r="CM8" s="417"/>
      <c r="CN8" s="417"/>
      <c r="CO8" s="417"/>
      <c r="CP8" s="417"/>
      <c r="CQ8" s="417"/>
      <c r="CR8" s="417"/>
      <c r="CS8" s="418"/>
      <c r="CT8" s="520">
        <v>0.53</v>
      </c>
      <c r="CU8" s="521"/>
      <c r="CV8" s="521"/>
      <c r="CW8" s="521"/>
      <c r="CX8" s="521"/>
      <c r="CY8" s="521"/>
      <c r="CZ8" s="521"/>
      <c r="DA8" s="522"/>
      <c r="DB8" s="520">
        <v>0.51</v>
      </c>
      <c r="DC8" s="521"/>
      <c r="DD8" s="521"/>
      <c r="DE8" s="521"/>
      <c r="DF8" s="521"/>
      <c r="DG8" s="521"/>
      <c r="DH8" s="521"/>
      <c r="DI8" s="522"/>
      <c r="DJ8" s="165"/>
      <c r="DK8" s="165"/>
      <c r="DL8" s="165"/>
      <c r="DM8" s="165"/>
      <c r="DN8" s="165"/>
      <c r="DO8" s="165"/>
    </row>
    <row r="9" spans="1:119" ht="18.75" customHeight="1" thickBot="1">
      <c r="A9" s="166"/>
      <c r="B9" s="546" t="s">
        <v>104</v>
      </c>
      <c r="C9" s="547"/>
      <c r="D9" s="547"/>
      <c r="E9" s="547"/>
      <c r="F9" s="547"/>
      <c r="G9" s="547"/>
      <c r="H9" s="547"/>
      <c r="I9" s="547"/>
      <c r="J9" s="547"/>
      <c r="K9" s="470"/>
      <c r="L9" s="548" t="s">
        <v>105</v>
      </c>
      <c r="M9" s="549"/>
      <c r="N9" s="549"/>
      <c r="O9" s="549"/>
      <c r="P9" s="549"/>
      <c r="Q9" s="550"/>
      <c r="R9" s="551">
        <v>10652</v>
      </c>
      <c r="S9" s="552"/>
      <c r="T9" s="552"/>
      <c r="U9" s="552"/>
      <c r="V9" s="553"/>
      <c r="W9" s="486" t="s">
        <v>106</v>
      </c>
      <c r="X9" s="487"/>
      <c r="Y9" s="487"/>
      <c r="Z9" s="487"/>
      <c r="AA9" s="487"/>
      <c r="AB9" s="487"/>
      <c r="AC9" s="487"/>
      <c r="AD9" s="487"/>
      <c r="AE9" s="487"/>
      <c r="AF9" s="487"/>
      <c r="AG9" s="487"/>
      <c r="AH9" s="487"/>
      <c r="AI9" s="487"/>
      <c r="AJ9" s="487"/>
      <c r="AK9" s="487"/>
      <c r="AL9" s="554"/>
      <c r="AM9" s="476" t="s">
        <v>107</v>
      </c>
      <c r="AN9" s="381"/>
      <c r="AO9" s="381"/>
      <c r="AP9" s="381"/>
      <c r="AQ9" s="381"/>
      <c r="AR9" s="381"/>
      <c r="AS9" s="381"/>
      <c r="AT9" s="382"/>
      <c r="AU9" s="464" t="s">
        <v>101</v>
      </c>
      <c r="AV9" s="465"/>
      <c r="AW9" s="465"/>
      <c r="AX9" s="465"/>
      <c r="AY9" s="387" t="s">
        <v>108</v>
      </c>
      <c r="AZ9" s="388"/>
      <c r="BA9" s="388"/>
      <c r="BB9" s="388"/>
      <c r="BC9" s="388"/>
      <c r="BD9" s="388"/>
      <c r="BE9" s="388"/>
      <c r="BF9" s="388"/>
      <c r="BG9" s="388"/>
      <c r="BH9" s="388"/>
      <c r="BI9" s="388"/>
      <c r="BJ9" s="388"/>
      <c r="BK9" s="388"/>
      <c r="BL9" s="388"/>
      <c r="BM9" s="389"/>
      <c r="BN9" s="407">
        <v>423742</v>
      </c>
      <c r="BO9" s="408"/>
      <c r="BP9" s="408"/>
      <c r="BQ9" s="408"/>
      <c r="BR9" s="408"/>
      <c r="BS9" s="408"/>
      <c r="BT9" s="408"/>
      <c r="BU9" s="409"/>
      <c r="BV9" s="407">
        <v>-45009</v>
      </c>
      <c r="BW9" s="408"/>
      <c r="BX9" s="408"/>
      <c r="BY9" s="408"/>
      <c r="BZ9" s="408"/>
      <c r="CA9" s="408"/>
      <c r="CB9" s="408"/>
      <c r="CC9" s="409"/>
      <c r="CD9" s="416" t="s">
        <v>109</v>
      </c>
      <c r="CE9" s="417"/>
      <c r="CF9" s="417"/>
      <c r="CG9" s="417"/>
      <c r="CH9" s="417"/>
      <c r="CI9" s="417"/>
      <c r="CJ9" s="417"/>
      <c r="CK9" s="417"/>
      <c r="CL9" s="417"/>
      <c r="CM9" s="417"/>
      <c r="CN9" s="417"/>
      <c r="CO9" s="417"/>
      <c r="CP9" s="417"/>
      <c r="CQ9" s="417"/>
      <c r="CR9" s="417"/>
      <c r="CS9" s="418"/>
      <c r="CT9" s="377">
        <v>7.1</v>
      </c>
      <c r="CU9" s="378"/>
      <c r="CV9" s="378"/>
      <c r="CW9" s="378"/>
      <c r="CX9" s="378"/>
      <c r="CY9" s="378"/>
      <c r="CZ9" s="378"/>
      <c r="DA9" s="379"/>
      <c r="DB9" s="377">
        <v>7.7</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110</v>
      </c>
      <c r="M10" s="381"/>
      <c r="N10" s="381"/>
      <c r="O10" s="381"/>
      <c r="P10" s="381"/>
      <c r="Q10" s="382"/>
      <c r="R10" s="383">
        <v>10144</v>
      </c>
      <c r="S10" s="384"/>
      <c r="T10" s="384"/>
      <c r="U10" s="384"/>
      <c r="V10" s="386"/>
      <c r="W10" s="555"/>
      <c r="X10" s="369"/>
      <c r="Y10" s="369"/>
      <c r="Z10" s="369"/>
      <c r="AA10" s="369"/>
      <c r="AB10" s="369"/>
      <c r="AC10" s="369"/>
      <c r="AD10" s="369"/>
      <c r="AE10" s="369"/>
      <c r="AF10" s="369"/>
      <c r="AG10" s="369"/>
      <c r="AH10" s="369"/>
      <c r="AI10" s="369"/>
      <c r="AJ10" s="369"/>
      <c r="AK10" s="369"/>
      <c r="AL10" s="556"/>
      <c r="AM10" s="476" t="s">
        <v>111</v>
      </c>
      <c r="AN10" s="381"/>
      <c r="AO10" s="381"/>
      <c r="AP10" s="381"/>
      <c r="AQ10" s="381"/>
      <c r="AR10" s="381"/>
      <c r="AS10" s="381"/>
      <c r="AT10" s="382"/>
      <c r="AU10" s="464" t="s">
        <v>86</v>
      </c>
      <c r="AV10" s="465"/>
      <c r="AW10" s="465"/>
      <c r="AX10" s="465"/>
      <c r="AY10" s="387" t="s">
        <v>112</v>
      </c>
      <c r="AZ10" s="388"/>
      <c r="BA10" s="388"/>
      <c r="BB10" s="388"/>
      <c r="BC10" s="388"/>
      <c r="BD10" s="388"/>
      <c r="BE10" s="388"/>
      <c r="BF10" s="388"/>
      <c r="BG10" s="388"/>
      <c r="BH10" s="388"/>
      <c r="BI10" s="388"/>
      <c r="BJ10" s="388"/>
      <c r="BK10" s="388"/>
      <c r="BL10" s="388"/>
      <c r="BM10" s="389"/>
      <c r="BN10" s="407">
        <v>289025</v>
      </c>
      <c r="BO10" s="408"/>
      <c r="BP10" s="408"/>
      <c r="BQ10" s="408"/>
      <c r="BR10" s="408"/>
      <c r="BS10" s="408"/>
      <c r="BT10" s="408"/>
      <c r="BU10" s="409"/>
      <c r="BV10" s="407">
        <v>244523</v>
      </c>
      <c r="BW10" s="408"/>
      <c r="BX10" s="408"/>
      <c r="BY10" s="408"/>
      <c r="BZ10" s="408"/>
      <c r="CA10" s="408"/>
      <c r="CB10" s="408"/>
      <c r="CC10" s="409"/>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114</v>
      </c>
      <c r="M11" s="454"/>
      <c r="N11" s="454"/>
      <c r="O11" s="454"/>
      <c r="P11" s="454"/>
      <c r="Q11" s="455"/>
      <c r="R11" s="543" t="s">
        <v>115</v>
      </c>
      <c r="S11" s="544"/>
      <c r="T11" s="544"/>
      <c r="U11" s="544"/>
      <c r="V11" s="545"/>
      <c r="W11" s="555"/>
      <c r="X11" s="369"/>
      <c r="Y11" s="369"/>
      <c r="Z11" s="369"/>
      <c r="AA11" s="369"/>
      <c r="AB11" s="369"/>
      <c r="AC11" s="369"/>
      <c r="AD11" s="369"/>
      <c r="AE11" s="369"/>
      <c r="AF11" s="369"/>
      <c r="AG11" s="369"/>
      <c r="AH11" s="369"/>
      <c r="AI11" s="369"/>
      <c r="AJ11" s="369"/>
      <c r="AK11" s="369"/>
      <c r="AL11" s="556"/>
      <c r="AM11" s="476" t="s">
        <v>116</v>
      </c>
      <c r="AN11" s="381"/>
      <c r="AO11" s="381"/>
      <c r="AP11" s="381"/>
      <c r="AQ11" s="381"/>
      <c r="AR11" s="381"/>
      <c r="AS11" s="381"/>
      <c r="AT11" s="382"/>
      <c r="AU11" s="464" t="s">
        <v>117</v>
      </c>
      <c r="AV11" s="465"/>
      <c r="AW11" s="465"/>
      <c r="AX11" s="465"/>
      <c r="AY11" s="387" t="s">
        <v>118</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119</v>
      </c>
      <c r="CE11" s="417"/>
      <c r="CF11" s="417"/>
      <c r="CG11" s="417"/>
      <c r="CH11" s="417"/>
      <c r="CI11" s="417"/>
      <c r="CJ11" s="417"/>
      <c r="CK11" s="417"/>
      <c r="CL11" s="417"/>
      <c r="CM11" s="417"/>
      <c r="CN11" s="417"/>
      <c r="CO11" s="417"/>
      <c r="CP11" s="417"/>
      <c r="CQ11" s="417"/>
      <c r="CR11" s="417"/>
      <c r="CS11" s="418"/>
      <c r="CT11" s="520" t="s">
        <v>120</v>
      </c>
      <c r="CU11" s="521"/>
      <c r="CV11" s="521"/>
      <c r="CW11" s="521"/>
      <c r="CX11" s="521"/>
      <c r="CY11" s="521"/>
      <c r="CZ11" s="521"/>
      <c r="DA11" s="522"/>
      <c r="DB11" s="520" t="s">
        <v>121</v>
      </c>
      <c r="DC11" s="521"/>
      <c r="DD11" s="521"/>
      <c r="DE11" s="521"/>
      <c r="DF11" s="521"/>
      <c r="DG11" s="521"/>
      <c r="DH11" s="521"/>
      <c r="DI11" s="522"/>
      <c r="DJ11" s="165"/>
      <c r="DK11" s="165"/>
      <c r="DL11" s="165"/>
      <c r="DM11" s="165"/>
      <c r="DN11" s="165"/>
      <c r="DO11" s="165"/>
    </row>
    <row r="12" spans="1:119" ht="18.75" customHeight="1">
      <c r="A12" s="166"/>
      <c r="B12" s="523" t="s">
        <v>122</v>
      </c>
      <c r="C12" s="524"/>
      <c r="D12" s="524"/>
      <c r="E12" s="524"/>
      <c r="F12" s="524"/>
      <c r="G12" s="524"/>
      <c r="H12" s="524"/>
      <c r="I12" s="524"/>
      <c r="J12" s="524"/>
      <c r="K12" s="525"/>
      <c r="L12" s="532" t="s">
        <v>123</v>
      </c>
      <c r="M12" s="533"/>
      <c r="N12" s="533"/>
      <c r="O12" s="533"/>
      <c r="P12" s="533"/>
      <c r="Q12" s="534"/>
      <c r="R12" s="535">
        <v>10937</v>
      </c>
      <c r="S12" s="536"/>
      <c r="T12" s="536"/>
      <c r="U12" s="536"/>
      <c r="V12" s="537"/>
      <c r="W12" s="538" t="s">
        <v>1</v>
      </c>
      <c r="X12" s="465"/>
      <c r="Y12" s="465"/>
      <c r="Z12" s="465"/>
      <c r="AA12" s="465"/>
      <c r="AB12" s="539"/>
      <c r="AC12" s="464" t="s">
        <v>124</v>
      </c>
      <c r="AD12" s="465"/>
      <c r="AE12" s="465"/>
      <c r="AF12" s="465"/>
      <c r="AG12" s="539"/>
      <c r="AH12" s="464" t="s">
        <v>125</v>
      </c>
      <c r="AI12" s="465"/>
      <c r="AJ12" s="465"/>
      <c r="AK12" s="465"/>
      <c r="AL12" s="540"/>
      <c r="AM12" s="476" t="s">
        <v>126</v>
      </c>
      <c r="AN12" s="381"/>
      <c r="AO12" s="381"/>
      <c r="AP12" s="381"/>
      <c r="AQ12" s="381"/>
      <c r="AR12" s="381"/>
      <c r="AS12" s="381"/>
      <c r="AT12" s="382"/>
      <c r="AU12" s="464" t="s">
        <v>127</v>
      </c>
      <c r="AV12" s="465"/>
      <c r="AW12" s="465"/>
      <c r="AX12" s="465"/>
      <c r="AY12" s="387" t="s">
        <v>128</v>
      </c>
      <c r="AZ12" s="388"/>
      <c r="BA12" s="388"/>
      <c r="BB12" s="388"/>
      <c r="BC12" s="388"/>
      <c r="BD12" s="388"/>
      <c r="BE12" s="388"/>
      <c r="BF12" s="388"/>
      <c r="BG12" s="388"/>
      <c r="BH12" s="388"/>
      <c r="BI12" s="388"/>
      <c r="BJ12" s="388"/>
      <c r="BK12" s="388"/>
      <c r="BL12" s="388"/>
      <c r="BM12" s="389"/>
      <c r="BN12" s="407">
        <v>288858</v>
      </c>
      <c r="BO12" s="408"/>
      <c r="BP12" s="408"/>
      <c r="BQ12" s="408"/>
      <c r="BR12" s="408"/>
      <c r="BS12" s="408"/>
      <c r="BT12" s="408"/>
      <c r="BU12" s="409"/>
      <c r="BV12" s="407">
        <v>273892</v>
      </c>
      <c r="BW12" s="408"/>
      <c r="BX12" s="408"/>
      <c r="BY12" s="408"/>
      <c r="BZ12" s="408"/>
      <c r="CA12" s="408"/>
      <c r="CB12" s="408"/>
      <c r="CC12" s="409"/>
      <c r="CD12" s="416" t="s">
        <v>129</v>
      </c>
      <c r="CE12" s="417"/>
      <c r="CF12" s="417"/>
      <c r="CG12" s="417"/>
      <c r="CH12" s="417"/>
      <c r="CI12" s="417"/>
      <c r="CJ12" s="417"/>
      <c r="CK12" s="417"/>
      <c r="CL12" s="417"/>
      <c r="CM12" s="417"/>
      <c r="CN12" s="417"/>
      <c r="CO12" s="417"/>
      <c r="CP12" s="417"/>
      <c r="CQ12" s="417"/>
      <c r="CR12" s="417"/>
      <c r="CS12" s="418"/>
      <c r="CT12" s="520" t="s">
        <v>130</v>
      </c>
      <c r="CU12" s="521"/>
      <c r="CV12" s="521"/>
      <c r="CW12" s="521"/>
      <c r="CX12" s="521"/>
      <c r="CY12" s="521"/>
      <c r="CZ12" s="521"/>
      <c r="DA12" s="522"/>
      <c r="DB12" s="520" t="s">
        <v>130</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131</v>
      </c>
      <c r="N13" s="508"/>
      <c r="O13" s="508"/>
      <c r="P13" s="508"/>
      <c r="Q13" s="509"/>
      <c r="R13" s="510">
        <v>10240</v>
      </c>
      <c r="S13" s="511"/>
      <c r="T13" s="511"/>
      <c r="U13" s="511"/>
      <c r="V13" s="512"/>
      <c r="W13" s="498" t="s">
        <v>132</v>
      </c>
      <c r="X13" s="420"/>
      <c r="Y13" s="420"/>
      <c r="Z13" s="420"/>
      <c r="AA13" s="420"/>
      <c r="AB13" s="421"/>
      <c r="AC13" s="383">
        <v>806</v>
      </c>
      <c r="AD13" s="384"/>
      <c r="AE13" s="384"/>
      <c r="AF13" s="384"/>
      <c r="AG13" s="385"/>
      <c r="AH13" s="383">
        <v>643</v>
      </c>
      <c r="AI13" s="384"/>
      <c r="AJ13" s="384"/>
      <c r="AK13" s="384"/>
      <c r="AL13" s="386"/>
      <c r="AM13" s="476" t="s">
        <v>133</v>
      </c>
      <c r="AN13" s="381"/>
      <c r="AO13" s="381"/>
      <c r="AP13" s="381"/>
      <c r="AQ13" s="381"/>
      <c r="AR13" s="381"/>
      <c r="AS13" s="381"/>
      <c r="AT13" s="382"/>
      <c r="AU13" s="464" t="s">
        <v>134</v>
      </c>
      <c r="AV13" s="465"/>
      <c r="AW13" s="465"/>
      <c r="AX13" s="465"/>
      <c r="AY13" s="387" t="s">
        <v>135</v>
      </c>
      <c r="AZ13" s="388"/>
      <c r="BA13" s="388"/>
      <c r="BB13" s="388"/>
      <c r="BC13" s="388"/>
      <c r="BD13" s="388"/>
      <c r="BE13" s="388"/>
      <c r="BF13" s="388"/>
      <c r="BG13" s="388"/>
      <c r="BH13" s="388"/>
      <c r="BI13" s="388"/>
      <c r="BJ13" s="388"/>
      <c r="BK13" s="388"/>
      <c r="BL13" s="388"/>
      <c r="BM13" s="389"/>
      <c r="BN13" s="407">
        <v>423909</v>
      </c>
      <c r="BO13" s="408"/>
      <c r="BP13" s="408"/>
      <c r="BQ13" s="408"/>
      <c r="BR13" s="408"/>
      <c r="BS13" s="408"/>
      <c r="BT13" s="408"/>
      <c r="BU13" s="409"/>
      <c r="BV13" s="407">
        <v>-74378</v>
      </c>
      <c r="BW13" s="408"/>
      <c r="BX13" s="408"/>
      <c r="BY13" s="408"/>
      <c r="BZ13" s="408"/>
      <c r="CA13" s="408"/>
      <c r="CB13" s="408"/>
      <c r="CC13" s="409"/>
      <c r="CD13" s="416" t="s">
        <v>136</v>
      </c>
      <c r="CE13" s="417"/>
      <c r="CF13" s="417"/>
      <c r="CG13" s="417"/>
      <c r="CH13" s="417"/>
      <c r="CI13" s="417"/>
      <c r="CJ13" s="417"/>
      <c r="CK13" s="417"/>
      <c r="CL13" s="417"/>
      <c r="CM13" s="417"/>
      <c r="CN13" s="417"/>
      <c r="CO13" s="417"/>
      <c r="CP13" s="417"/>
      <c r="CQ13" s="417"/>
      <c r="CR13" s="417"/>
      <c r="CS13" s="418"/>
      <c r="CT13" s="377">
        <v>6.2</v>
      </c>
      <c r="CU13" s="378"/>
      <c r="CV13" s="378"/>
      <c r="CW13" s="378"/>
      <c r="CX13" s="378"/>
      <c r="CY13" s="378"/>
      <c r="CZ13" s="378"/>
      <c r="DA13" s="379"/>
      <c r="DB13" s="377">
        <v>6.5</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137</v>
      </c>
      <c r="M14" s="541"/>
      <c r="N14" s="541"/>
      <c r="O14" s="541"/>
      <c r="P14" s="541"/>
      <c r="Q14" s="542"/>
      <c r="R14" s="510">
        <v>10980</v>
      </c>
      <c r="S14" s="511"/>
      <c r="T14" s="511"/>
      <c r="U14" s="511"/>
      <c r="V14" s="512"/>
      <c r="W14" s="513"/>
      <c r="X14" s="423"/>
      <c r="Y14" s="423"/>
      <c r="Z14" s="423"/>
      <c r="AA14" s="423"/>
      <c r="AB14" s="424"/>
      <c r="AC14" s="503">
        <v>15.4</v>
      </c>
      <c r="AD14" s="504"/>
      <c r="AE14" s="504"/>
      <c r="AF14" s="504"/>
      <c r="AG14" s="505"/>
      <c r="AH14" s="503">
        <v>14.7</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138</v>
      </c>
      <c r="CE14" s="414"/>
      <c r="CF14" s="414"/>
      <c r="CG14" s="414"/>
      <c r="CH14" s="414"/>
      <c r="CI14" s="414"/>
      <c r="CJ14" s="414"/>
      <c r="CK14" s="414"/>
      <c r="CL14" s="414"/>
      <c r="CM14" s="414"/>
      <c r="CN14" s="414"/>
      <c r="CO14" s="414"/>
      <c r="CP14" s="414"/>
      <c r="CQ14" s="414"/>
      <c r="CR14" s="414"/>
      <c r="CS14" s="415"/>
      <c r="CT14" s="514" t="s">
        <v>120</v>
      </c>
      <c r="CU14" s="515"/>
      <c r="CV14" s="515"/>
      <c r="CW14" s="515"/>
      <c r="CX14" s="515"/>
      <c r="CY14" s="515"/>
      <c r="CZ14" s="515"/>
      <c r="DA14" s="516"/>
      <c r="DB14" s="514" t="s">
        <v>120</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131</v>
      </c>
      <c r="N15" s="508"/>
      <c r="O15" s="508"/>
      <c r="P15" s="508"/>
      <c r="Q15" s="509"/>
      <c r="R15" s="510">
        <v>10373</v>
      </c>
      <c r="S15" s="511"/>
      <c r="T15" s="511"/>
      <c r="U15" s="511"/>
      <c r="V15" s="512"/>
      <c r="W15" s="498" t="s">
        <v>139</v>
      </c>
      <c r="X15" s="420"/>
      <c r="Y15" s="420"/>
      <c r="Z15" s="420"/>
      <c r="AA15" s="420"/>
      <c r="AB15" s="421"/>
      <c r="AC15" s="383">
        <v>482</v>
      </c>
      <c r="AD15" s="384"/>
      <c r="AE15" s="384"/>
      <c r="AF15" s="384"/>
      <c r="AG15" s="385"/>
      <c r="AH15" s="383">
        <v>553</v>
      </c>
      <c r="AI15" s="384"/>
      <c r="AJ15" s="384"/>
      <c r="AK15" s="384"/>
      <c r="AL15" s="386"/>
      <c r="AM15" s="476"/>
      <c r="AN15" s="381"/>
      <c r="AO15" s="381"/>
      <c r="AP15" s="381"/>
      <c r="AQ15" s="381"/>
      <c r="AR15" s="381"/>
      <c r="AS15" s="381"/>
      <c r="AT15" s="382"/>
      <c r="AU15" s="464"/>
      <c r="AV15" s="465"/>
      <c r="AW15" s="465"/>
      <c r="AX15" s="465"/>
      <c r="AY15" s="399" t="s">
        <v>140</v>
      </c>
      <c r="AZ15" s="400"/>
      <c r="BA15" s="400"/>
      <c r="BB15" s="400"/>
      <c r="BC15" s="400"/>
      <c r="BD15" s="400"/>
      <c r="BE15" s="400"/>
      <c r="BF15" s="400"/>
      <c r="BG15" s="400"/>
      <c r="BH15" s="400"/>
      <c r="BI15" s="400"/>
      <c r="BJ15" s="400"/>
      <c r="BK15" s="400"/>
      <c r="BL15" s="400"/>
      <c r="BM15" s="401"/>
      <c r="BN15" s="402">
        <v>1468846</v>
      </c>
      <c r="BO15" s="403"/>
      <c r="BP15" s="403"/>
      <c r="BQ15" s="403"/>
      <c r="BR15" s="403"/>
      <c r="BS15" s="403"/>
      <c r="BT15" s="403"/>
      <c r="BU15" s="404"/>
      <c r="BV15" s="402">
        <v>1371169</v>
      </c>
      <c r="BW15" s="403"/>
      <c r="BX15" s="403"/>
      <c r="BY15" s="403"/>
      <c r="BZ15" s="403"/>
      <c r="CA15" s="403"/>
      <c r="CB15" s="403"/>
      <c r="CC15" s="404"/>
      <c r="CD15" s="517" t="s">
        <v>141</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142</v>
      </c>
      <c r="M16" s="501"/>
      <c r="N16" s="501"/>
      <c r="O16" s="501"/>
      <c r="P16" s="501"/>
      <c r="Q16" s="502"/>
      <c r="R16" s="495" t="s">
        <v>143</v>
      </c>
      <c r="S16" s="496"/>
      <c r="T16" s="496"/>
      <c r="U16" s="496"/>
      <c r="V16" s="497"/>
      <c r="W16" s="513"/>
      <c r="X16" s="423"/>
      <c r="Y16" s="423"/>
      <c r="Z16" s="423"/>
      <c r="AA16" s="423"/>
      <c r="AB16" s="424"/>
      <c r="AC16" s="503">
        <v>9.1999999999999993</v>
      </c>
      <c r="AD16" s="504"/>
      <c r="AE16" s="504"/>
      <c r="AF16" s="504"/>
      <c r="AG16" s="505"/>
      <c r="AH16" s="503">
        <v>12.6</v>
      </c>
      <c r="AI16" s="504"/>
      <c r="AJ16" s="504"/>
      <c r="AK16" s="504"/>
      <c r="AL16" s="506"/>
      <c r="AM16" s="476"/>
      <c r="AN16" s="381"/>
      <c r="AO16" s="381"/>
      <c r="AP16" s="381"/>
      <c r="AQ16" s="381"/>
      <c r="AR16" s="381"/>
      <c r="AS16" s="381"/>
      <c r="AT16" s="382"/>
      <c r="AU16" s="464"/>
      <c r="AV16" s="465"/>
      <c r="AW16" s="465"/>
      <c r="AX16" s="465"/>
      <c r="AY16" s="387" t="s">
        <v>144</v>
      </c>
      <c r="AZ16" s="388"/>
      <c r="BA16" s="388"/>
      <c r="BB16" s="388"/>
      <c r="BC16" s="388"/>
      <c r="BD16" s="388"/>
      <c r="BE16" s="388"/>
      <c r="BF16" s="388"/>
      <c r="BG16" s="388"/>
      <c r="BH16" s="388"/>
      <c r="BI16" s="388"/>
      <c r="BJ16" s="388"/>
      <c r="BK16" s="388"/>
      <c r="BL16" s="388"/>
      <c r="BM16" s="389"/>
      <c r="BN16" s="407">
        <v>2653794</v>
      </c>
      <c r="BO16" s="408"/>
      <c r="BP16" s="408"/>
      <c r="BQ16" s="408"/>
      <c r="BR16" s="408"/>
      <c r="BS16" s="408"/>
      <c r="BT16" s="408"/>
      <c r="BU16" s="409"/>
      <c r="BV16" s="407">
        <v>2628703</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145</v>
      </c>
      <c r="N17" s="493"/>
      <c r="O17" s="493"/>
      <c r="P17" s="493"/>
      <c r="Q17" s="494"/>
      <c r="R17" s="495" t="s">
        <v>146</v>
      </c>
      <c r="S17" s="496"/>
      <c r="T17" s="496"/>
      <c r="U17" s="496"/>
      <c r="V17" s="497"/>
      <c r="W17" s="498" t="s">
        <v>147</v>
      </c>
      <c r="X17" s="420"/>
      <c r="Y17" s="420"/>
      <c r="Z17" s="420"/>
      <c r="AA17" s="420"/>
      <c r="AB17" s="421"/>
      <c r="AC17" s="383">
        <v>3938</v>
      </c>
      <c r="AD17" s="384"/>
      <c r="AE17" s="384"/>
      <c r="AF17" s="384"/>
      <c r="AG17" s="385"/>
      <c r="AH17" s="383">
        <v>3180</v>
      </c>
      <c r="AI17" s="384"/>
      <c r="AJ17" s="384"/>
      <c r="AK17" s="384"/>
      <c r="AL17" s="386"/>
      <c r="AM17" s="476"/>
      <c r="AN17" s="381"/>
      <c r="AO17" s="381"/>
      <c r="AP17" s="381"/>
      <c r="AQ17" s="381"/>
      <c r="AR17" s="381"/>
      <c r="AS17" s="381"/>
      <c r="AT17" s="382"/>
      <c r="AU17" s="464"/>
      <c r="AV17" s="465"/>
      <c r="AW17" s="465"/>
      <c r="AX17" s="465"/>
      <c r="AY17" s="387" t="s">
        <v>148</v>
      </c>
      <c r="AZ17" s="388"/>
      <c r="BA17" s="388"/>
      <c r="BB17" s="388"/>
      <c r="BC17" s="388"/>
      <c r="BD17" s="388"/>
      <c r="BE17" s="388"/>
      <c r="BF17" s="388"/>
      <c r="BG17" s="388"/>
      <c r="BH17" s="388"/>
      <c r="BI17" s="388"/>
      <c r="BJ17" s="388"/>
      <c r="BK17" s="388"/>
      <c r="BL17" s="388"/>
      <c r="BM17" s="389"/>
      <c r="BN17" s="407">
        <v>1910885</v>
      </c>
      <c r="BO17" s="408"/>
      <c r="BP17" s="408"/>
      <c r="BQ17" s="408"/>
      <c r="BR17" s="408"/>
      <c r="BS17" s="408"/>
      <c r="BT17" s="408"/>
      <c r="BU17" s="409"/>
      <c r="BV17" s="407">
        <v>1779111</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149</v>
      </c>
      <c r="C18" s="470"/>
      <c r="D18" s="470"/>
      <c r="E18" s="471"/>
      <c r="F18" s="471"/>
      <c r="G18" s="471"/>
      <c r="H18" s="471"/>
      <c r="I18" s="471"/>
      <c r="J18" s="471"/>
      <c r="K18" s="471"/>
      <c r="L18" s="472">
        <v>50.83</v>
      </c>
      <c r="M18" s="472"/>
      <c r="N18" s="472"/>
      <c r="O18" s="472"/>
      <c r="P18" s="472"/>
      <c r="Q18" s="472"/>
      <c r="R18" s="473"/>
      <c r="S18" s="473"/>
      <c r="T18" s="473"/>
      <c r="U18" s="473"/>
      <c r="V18" s="474"/>
      <c r="W18" s="488"/>
      <c r="X18" s="489"/>
      <c r="Y18" s="489"/>
      <c r="Z18" s="489"/>
      <c r="AA18" s="489"/>
      <c r="AB18" s="499"/>
      <c r="AC18" s="371">
        <v>75.400000000000006</v>
      </c>
      <c r="AD18" s="372"/>
      <c r="AE18" s="372"/>
      <c r="AF18" s="372"/>
      <c r="AG18" s="475"/>
      <c r="AH18" s="371">
        <v>72.7</v>
      </c>
      <c r="AI18" s="372"/>
      <c r="AJ18" s="372"/>
      <c r="AK18" s="372"/>
      <c r="AL18" s="373"/>
      <c r="AM18" s="476"/>
      <c r="AN18" s="381"/>
      <c r="AO18" s="381"/>
      <c r="AP18" s="381"/>
      <c r="AQ18" s="381"/>
      <c r="AR18" s="381"/>
      <c r="AS18" s="381"/>
      <c r="AT18" s="382"/>
      <c r="AU18" s="464"/>
      <c r="AV18" s="465"/>
      <c r="AW18" s="465"/>
      <c r="AX18" s="465"/>
      <c r="AY18" s="387" t="s">
        <v>150</v>
      </c>
      <c r="AZ18" s="388"/>
      <c r="BA18" s="388"/>
      <c r="BB18" s="388"/>
      <c r="BC18" s="388"/>
      <c r="BD18" s="388"/>
      <c r="BE18" s="388"/>
      <c r="BF18" s="388"/>
      <c r="BG18" s="388"/>
      <c r="BH18" s="388"/>
      <c r="BI18" s="388"/>
      <c r="BJ18" s="388"/>
      <c r="BK18" s="388"/>
      <c r="BL18" s="388"/>
      <c r="BM18" s="389"/>
      <c r="BN18" s="407">
        <v>3661863</v>
      </c>
      <c r="BO18" s="408"/>
      <c r="BP18" s="408"/>
      <c r="BQ18" s="408"/>
      <c r="BR18" s="408"/>
      <c r="BS18" s="408"/>
      <c r="BT18" s="408"/>
      <c r="BU18" s="409"/>
      <c r="BV18" s="407">
        <v>3615832</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151</v>
      </c>
      <c r="C19" s="470"/>
      <c r="D19" s="470"/>
      <c r="E19" s="471"/>
      <c r="F19" s="471"/>
      <c r="G19" s="471"/>
      <c r="H19" s="471"/>
      <c r="I19" s="471"/>
      <c r="J19" s="471"/>
      <c r="K19" s="471"/>
      <c r="L19" s="477">
        <v>210</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152</v>
      </c>
      <c r="AZ19" s="388"/>
      <c r="BA19" s="388"/>
      <c r="BB19" s="388"/>
      <c r="BC19" s="388"/>
      <c r="BD19" s="388"/>
      <c r="BE19" s="388"/>
      <c r="BF19" s="388"/>
      <c r="BG19" s="388"/>
      <c r="BH19" s="388"/>
      <c r="BI19" s="388"/>
      <c r="BJ19" s="388"/>
      <c r="BK19" s="388"/>
      <c r="BL19" s="388"/>
      <c r="BM19" s="389"/>
      <c r="BN19" s="407">
        <v>5912398</v>
      </c>
      <c r="BO19" s="408"/>
      <c r="BP19" s="408"/>
      <c r="BQ19" s="408"/>
      <c r="BR19" s="408"/>
      <c r="BS19" s="408"/>
      <c r="BT19" s="408"/>
      <c r="BU19" s="409"/>
      <c r="BV19" s="407">
        <v>5453614</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153</v>
      </c>
      <c r="C20" s="470"/>
      <c r="D20" s="470"/>
      <c r="E20" s="471"/>
      <c r="F20" s="471"/>
      <c r="G20" s="471"/>
      <c r="H20" s="471"/>
      <c r="I20" s="471"/>
      <c r="J20" s="471"/>
      <c r="K20" s="471"/>
      <c r="L20" s="477">
        <v>4065</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155</v>
      </c>
      <c r="C22" s="437"/>
      <c r="D22" s="438"/>
      <c r="E22" s="445" t="s">
        <v>1</v>
      </c>
      <c r="F22" s="420"/>
      <c r="G22" s="420"/>
      <c r="H22" s="420"/>
      <c r="I22" s="420"/>
      <c r="J22" s="420"/>
      <c r="K22" s="421"/>
      <c r="L22" s="445" t="s">
        <v>156</v>
      </c>
      <c r="M22" s="420"/>
      <c r="N22" s="420"/>
      <c r="O22" s="420"/>
      <c r="P22" s="421"/>
      <c r="Q22" s="430" t="s">
        <v>157</v>
      </c>
      <c r="R22" s="431"/>
      <c r="S22" s="431"/>
      <c r="T22" s="431"/>
      <c r="U22" s="431"/>
      <c r="V22" s="446"/>
      <c r="W22" s="448" t="s">
        <v>158</v>
      </c>
      <c r="X22" s="437"/>
      <c r="Y22" s="438"/>
      <c r="Z22" s="445" t="s">
        <v>1</v>
      </c>
      <c r="AA22" s="420"/>
      <c r="AB22" s="420"/>
      <c r="AC22" s="420"/>
      <c r="AD22" s="420"/>
      <c r="AE22" s="420"/>
      <c r="AF22" s="420"/>
      <c r="AG22" s="421"/>
      <c r="AH22" s="419" t="s">
        <v>159</v>
      </c>
      <c r="AI22" s="420"/>
      <c r="AJ22" s="420"/>
      <c r="AK22" s="420"/>
      <c r="AL22" s="421"/>
      <c r="AM22" s="419" t="s">
        <v>160</v>
      </c>
      <c r="AN22" s="425"/>
      <c r="AO22" s="425"/>
      <c r="AP22" s="425"/>
      <c r="AQ22" s="425"/>
      <c r="AR22" s="426"/>
      <c r="AS22" s="430" t="s">
        <v>157</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161</v>
      </c>
      <c r="AZ23" s="400"/>
      <c r="BA23" s="400"/>
      <c r="BB23" s="400"/>
      <c r="BC23" s="400"/>
      <c r="BD23" s="400"/>
      <c r="BE23" s="400"/>
      <c r="BF23" s="400"/>
      <c r="BG23" s="400"/>
      <c r="BH23" s="400"/>
      <c r="BI23" s="400"/>
      <c r="BJ23" s="400"/>
      <c r="BK23" s="400"/>
      <c r="BL23" s="400"/>
      <c r="BM23" s="401"/>
      <c r="BN23" s="407">
        <v>3660857</v>
      </c>
      <c r="BO23" s="408"/>
      <c r="BP23" s="408"/>
      <c r="BQ23" s="408"/>
      <c r="BR23" s="408"/>
      <c r="BS23" s="408"/>
      <c r="BT23" s="408"/>
      <c r="BU23" s="409"/>
      <c r="BV23" s="407">
        <v>3785503</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162</v>
      </c>
      <c r="F24" s="381"/>
      <c r="G24" s="381"/>
      <c r="H24" s="381"/>
      <c r="I24" s="381"/>
      <c r="J24" s="381"/>
      <c r="K24" s="382"/>
      <c r="L24" s="383">
        <v>1</v>
      </c>
      <c r="M24" s="384"/>
      <c r="N24" s="384"/>
      <c r="O24" s="384"/>
      <c r="P24" s="385"/>
      <c r="Q24" s="383">
        <v>7520</v>
      </c>
      <c r="R24" s="384"/>
      <c r="S24" s="384"/>
      <c r="T24" s="384"/>
      <c r="U24" s="384"/>
      <c r="V24" s="385"/>
      <c r="W24" s="449"/>
      <c r="X24" s="440"/>
      <c r="Y24" s="441"/>
      <c r="Z24" s="380" t="s">
        <v>163</v>
      </c>
      <c r="AA24" s="381"/>
      <c r="AB24" s="381"/>
      <c r="AC24" s="381"/>
      <c r="AD24" s="381"/>
      <c r="AE24" s="381"/>
      <c r="AF24" s="381"/>
      <c r="AG24" s="382"/>
      <c r="AH24" s="383">
        <v>113</v>
      </c>
      <c r="AI24" s="384"/>
      <c r="AJ24" s="384"/>
      <c r="AK24" s="384"/>
      <c r="AL24" s="385"/>
      <c r="AM24" s="383">
        <v>341938</v>
      </c>
      <c r="AN24" s="384"/>
      <c r="AO24" s="384"/>
      <c r="AP24" s="384"/>
      <c r="AQ24" s="384"/>
      <c r="AR24" s="385"/>
      <c r="AS24" s="383">
        <v>3026</v>
      </c>
      <c r="AT24" s="384"/>
      <c r="AU24" s="384"/>
      <c r="AV24" s="384"/>
      <c r="AW24" s="384"/>
      <c r="AX24" s="386"/>
      <c r="AY24" s="374" t="s">
        <v>164</v>
      </c>
      <c r="AZ24" s="375"/>
      <c r="BA24" s="375"/>
      <c r="BB24" s="375"/>
      <c r="BC24" s="375"/>
      <c r="BD24" s="375"/>
      <c r="BE24" s="375"/>
      <c r="BF24" s="375"/>
      <c r="BG24" s="375"/>
      <c r="BH24" s="375"/>
      <c r="BI24" s="375"/>
      <c r="BJ24" s="375"/>
      <c r="BK24" s="375"/>
      <c r="BL24" s="375"/>
      <c r="BM24" s="376"/>
      <c r="BN24" s="407">
        <v>3528765</v>
      </c>
      <c r="BO24" s="408"/>
      <c r="BP24" s="408"/>
      <c r="BQ24" s="408"/>
      <c r="BR24" s="408"/>
      <c r="BS24" s="408"/>
      <c r="BT24" s="408"/>
      <c r="BU24" s="409"/>
      <c r="BV24" s="407">
        <v>3608907</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165</v>
      </c>
      <c r="F25" s="381"/>
      <c r="G25" s="381"/>
      <c r="H25" s="381"/>
      <c r="I25" s="381"/>
      <c r="J25" s="381"/>
      <c r="K25" s="382"/>
      <c r="L25" s="383">
        <v>1</v>
      </c>
      <c r="M25" s="384"/>
      <c r="N25" s="384"/>
      <c r="O25" s="384"/>
      <c r="P25" s="385"/>
      <c r="Q25" s="383">
        <v>6200</v>
      </c>
      <c r="R25" s="384"/>
      <c r="S25" s="384"/>
      <c r="T25" s="384"/>
      <c r="U25" s="384"/>
      <c r="V25" s="385"/>
      <c r="W25" s="449"/>
      <c r="X25" s="440"/>
      <c r="Y25" s="441"/>
      <c r="Z25" s="380" t="s">
        <v>166</v>
      </c>
      <c r="AA25" s="381"/>
      <c r="AB25" s="381"/>
      <c r="AC25" s="381"/>
      <c r="AD25" s="381"/>
      <c r="AE25" s="381"/>
      <c r="AF25" s="381"/>
      <c r="AG25" s="382"/>
      <c r="AH25" s="383" t="s">
        <v>130</v>
      </c>
      <c r="AI25" s="384"/>
      <c r="AJ25" s="384"/>
      <c r="AK25" s="384"/>
      <c r="AL25" s="385"/>
      <c r="AM25" s="383" t="s">
        <v>120</v>
      </c>
      <c r="AN25" s="384"/>
      <c r="AO25" s="384"/>
      <c r="AP25" s="384"/>
      <c r="AQ25" s="384"/>
      <c r="AR25" s="385"/>
      <c r="AS25" s="383" t="s">
        <v>130</v>
      </c>
      <c r="AT25" s="384"/>
      <c r="AU25" s="384"/>
      <c r="AV25" s="384"/>
      <c r="AW25" s="384"/>
      <c r="AX25" s="386"/>
      <c r="AY25" s="399" t="s">
        <v>167</v>
      </c>
      <c r="AZ25" s="400"/>
      <c r="BA25" s="400"/>
      <c r="BB25" s="400"/>
      <c r="BC25" s="400"/>
      <c r="BD25" s="400"/>
      <c r="BE25" s="400"/>
      <c r="BF25" s="400"/>
      <c r="BG25" s="400"/>
      <c r="BH25" s="400"/>
      <c r="BI25" s="400"/>
      <c r="BJ25" s="400"/>
      <c r="BK25" s="400"/>
      <c r="BL25" s="400"/>
      <c r="BM25" s="401"/>
      <c r="BN25" s="402">
        <v>5375938</v>
      </c>
      <c r="BO25" s="403"/>
      <c r="BP25" s="403"/>
      <c r="BQ25" s="403"/>
      <c r="BR25" s="403"/>
      <c r="BS25" s="403"/>
      <c r="BT25" s="403"/>
      <c r="BU25" s="404"/>
      <c r="BV25" s="402">
        <v>1241804</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168</v>
      </c>
      <c r="F26" s="381"/>
      <c r="G26" s="381"/>
      <c r="H26" s="381"/>
      <c r="I26" s="381"/>
      <c r="J26" s="381"/>
      <c r="K26" s="382"/>
      <c r="L26" s="383">
        <v>1</v>
      </c>
      <c r="M26" s="384"/>
      <c r="N26" s="384"/>
      <c r="O26" s="384"/>
      <c r="P26" s="385"/>
      <c r="Q26" s="383">
        <v>5710</v>
      </c>
      <c r="R26" s="384"/>
      <c r="S26" s="384"/>
      <c r="T26" s="384"/>
      <c r="U26" s="384"/>
      <c r="V26" s="385"/>
      <c r="W26" s="449"/>
      <c r="X26" s="440"/>
      <c r="Y26" s="441"/>
      <c r="Z26" s="380" t="s">
        <v>169</v>
      </c>
      <c r="AA26" s="462"/>
      <c r="AB26" s="462"/>
      <c r="AC26" s="462"/>
      <c r="AD26" s="462"/>
      <c r="AE26" s="462"/>
      <c r="AF26" s="462"/>
      <c r="AG26" s="463"/>
      <c r="AH26" s="383">
        <v>2</v>
      </c>
      <c r="AI26" s="384"/>
      <c r="AJ26" s="384"/>
      <c r="AK26" s="384"/>
      <c r="AL26" s="385"/>
      <c r="AM26" s="383" t="s">
        <v>170</v>
      </c>
      <c r="AN26" s="384"/>
      <c r="AO26" s="384"/>
      <c r="AP26" s="384"/>
      <c r="AQ26" s="384"/>
      <c r="AR26" s="385"/>
      <c r="AS26" s="383" t="s">
        <v>170</v>
      </c>
      <c r="AT26" s="384"/>
      <c r="AU26" s="384"/>
      <c r="AV26" s="384"/>
      <c r="AW26" s="384"/>
      <c r="AX26" s="386"/>
      <c r="AY26" s="416" t="s">
        <v>171</v>
      </c>
      <c r="AZ26" s="417"/>
      <c r="BA26" s="417"/>
      <c r="BB26" s="417"/>
      <c r="BC26" s="417"/>
      <c r="BD26" s="417"/>
      <c r="BE26" s="417"/>
      <c r="BF26" s="417"/>
      <c r="BG26" s="417"/>
      <c r="BH26" s="417"/>
      <c r="BI26" s="417"/>
      <c r="BJ26" s="417"/>
      <c r="BK26" s="417"/>
      <c r="BL26" s="417"/>
      <c r="BM26" s="418"/>
      <c r="BN26" s="407" t="s">
        <v>120</v>
      </c>
      <c r="BO26" s="408"/>
      <c r="BP26" s="408"/>
      <c r="BQ26" s="408"/>
      <c r="BR26" s="408"/>
      <c r="BS26" s="408"/>
      <c r="BT26" s="408"/>
      <c r="BU26" s="409"/>
      <c r="BV26" s="407" t="s">
        <v>172</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173</v>
      </c>
      <c r="F27" s="381"/>
      <c r="G27" s="381"/>
      <c r="H27" s="381"/>
      <c r="I27" s="381"/>
      <c r="J27" s="381"/>
      <c r="K27" s="382"/>
      <c r="L27" s="383">
        <v>1</v>
      </c>
      <c r="M27" s="384"/>
      <c r="N27" s="384"/>
      <c r="O27" s="384"/>
      <c r="P27" s="385"/>
      <c r="Q27" s="383">
        <v>2710</v>
      </c>
      <c r="R27" s="384"/>
      <c r="S27" s="384"/>
      <c r="T27" s="384"/>
      <c r="U27" s="384"/>
      <c r="V27" s="385"/>
      <c r="W27" s="449"/>
      <c r="X27" s="440"/>
      <c r="Y27" s="441"/>
      <c r="Z27" s="380" t="s">
        <v>174</v>
      </c>
      <c r="AA27" s="381"/>
      <c r="AB27" s="381"/>
      <c r="AC27" s="381"/>
      <c r="AD27" s="381"/>
      <c r="AE27" s="381"/>
      <c r="AF27" s="381"/>
      <c r="AG27" s="382"/>
      <c r="AH27" s="383">
        <v>9</v>
      </c>
      <c r="AI27" s="384"/>
      <c r="AJ27" s="384"/>
      <c r="AK27" s="384"/>
      <c r="AL27" s="385"/>
      <c r="AM27" s="383">
        <v>24873</v>
      </c>
      <c r="AN27" s="384"/>
      <c r="AO27" s="384"/>
      <c r="AP27" s="384"/>
      <c r="AQ27" s="384"/>
      <c r="AR27" s="385"/>
      <c r="AS27" s="383">
        <v>2764</v>
      </c>
      <c r="AT27" s="384"/>
      <c r="AU27" s="384"/>
      <c r="AV27" s="384"/>
      <c r="AW27" s="384"/>
      <c r="AX27" s="386"/>
      <c r="AY27" s="413" t="s">
        <v>175</v>
      </c>
      <c r="AZ27" s="414"/>
      <c r="BA27" s="414"/>
      <c r="BB27" s="414"/>
      <c r="BC27" s="414"/>
      <c r="BD27" s="414"/>
      <c r="BE27" s="414"/>
      <c r="BF27" s="414"/>
      <c r="BG27" s="414"/>
      <c r="BH27" s="414"/>
      <c r="BI27" s="414"/>
      <c r="BJ27" s="414"/>
      <c r="BK27" s="414"/>
      <c r="BL27" s="414"/>
      <c r="BM27" s="415"/>
      <c r="BN27" s="410">
        <v>85683</v>
      </c>
      <c r="BO27" s="411"/>
      <c r="BP27" s="411"/>
      <c r="BQ27" s="411"/>
      <c r="BR27" s="411"/>
      <c r="BS27" s="411"/>
      <c r="BT27" s="411"/>
      <c r="BU27" s="412"/>
      <c r="BV27" s="410">
        <v>85683</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176</v>
      </c>
      <c r="F28" s="381"/>
      <c r="G28" s="381"/>
      <c r="H28" s="381"/>
      <c r="I28" s="381"/>
      <c r="J28" s="381"/>
      <c r="K28" s="382"/>
      <c r="L28" s="383">
        <v>1</v>
      </c>
      <c r="M28" s="384"/>
      <c r="N28" s="384"/>
      <c r="O28" s="384"/>
      <c r="P28" s="385"/>
      <c r="Q28" s="383">
        <v>2260</v>
      </c>
      <c r="R28" s="384"/>
      <c r="S28" s="384"/>
      <c r="T28" s="384"/>
      <c r="U28" s="384"/>
      <c r="V28" s="385"/>
      <c r="W28" s="449"/>
      <c r="X28" s="440"/>
      <c r="Y28" s="441"/>
      <c r="Z28" s="380" t="s">
        <v>177</v>
      </c>
      <c r="AA28" s="381"/>
      <c r="AB28" s="381"/>
      <c r="AC28" s="381"/>
      <c r="AD28" s="381"/>
      <c r="AE28" s="381"/>
      <c r="AF28" s="381"/>
      <c r="AG28" s="382"/>
      <c r="AH28" s="383" t="s">
        <v>130</v>
      </c>
      <c r="AI28" s="384"/>
      <c r="AJ28" s="384"/>
      <c r="AK28" s="384"/>
      <c r="AL28" s="385"/>
      <c r="AM28" s="383" t="s">
        <v>120</v>
      </c>
      <c r="AN28" s="384"/>
      <c r="AO28" s="384"/>
      <c r="AP28" s="384"/>
      <c r="AQ28" s="384"/>
      <c r="AR28" s="385"/>
      <c r="AS28" s="383" t="s">
        <v>130</v>
      </c>
      <c r="AT28" s="384"/>
      <c r="AU28" s="384"/>
      <c r="AV28" s="384"/>
      <c r="AW28" s="384"/>
      <c r="AX28" s="386"/>
      <c r="AY28" s="390" t="s">
        <v>178</v>
      </c>
      <c r="AZ28" s="391"/>
      <c r="BA28" s="391"/>
      <c r="BB28" s="392"/>
      <c r="BC28" s="399" t="s">
        <v>41</v>
      </c>
      <c r="BD28" s="400"/>
      <c r="BE28" s="400"/>
      <c r="BF28" s="400"/>
      <c r="BG28" s="400"/>
      <c r="BH28" s="400"/>
      <c r="BI28" s="400"/>
      <c r="BJ28" s="400"/>
      <c r="BK28" s="400"/>
      <c r="BL28" s="400"/>
      <c r="BM28" s="401"/>
      <c r="BN28" s="402">
        <v>1915894</v>
      </c>
      <c r="BO28" s="403"/>
      <c r="BP28" s="403"/>
      <c r="BQ28" s="403"/>
      <c r="BR28" s="403"/>
      <c r="BS28" s="403"/>
      <c r="BT28" s="403"/>
      <c r="BU28" s="404"/>
      <c r="BV28" s="402">
        <v>1915727</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179</v>
      </c>
      <c r="F29" s="381"/>
      <c r="G29" s="381"/>
      <c r="H29" s="381"/>
      <c r="I29" s="381"/>
      <c r="J29" s="381"/>
      <c r="K29" s="382"/>
      <c r="L29" s="383">
        <v>14</v>
      </c>
      <c r="M29" s="384"/>
      <c r="N29" s="384"/>
      <c r="O29" s="384"/>
      <c r="P29" s="385"/>
      <c r="Q29" s="383">
        <v>2100</v>
      </c>
      <c r="R29" s="384"/>
      <c r="S29" s="384"/>
      <c r="T29" s="384"/>
      <c r="U29" s="384"/>
      <c r="V29" s="385"/>
      <c r="W29" s="450"/>
      <c r="X29" s="451"/>
      <c r="Y29" s="452"/>
      <c r="Z29" s="380" t="s">
        <v>180</v>
      </c>
      <c r="AA29" s="381"/>
      <c r="AB29" s="381"/>
      <c r="AC29" s="381"/>
      <c r="AD29" s="381"/>
      <c r="AE29" s="381"/>
      <c r="AF29" s="381"/>
      <c r="AG29" s="382"/>
      <c r="AH29" s="383">
        <v>122</v>
      </c>
      <c r="AI29" s="384"/>
      <c r="AJ29" s="384"/>
      <c r="AK29" s="384"/>
      <c r="AL29" s="385"/>
      <c r="AM29" s="383">
        <v>366811</v>
      </c>
      <c r="AN29" s="384"/>
      <c r="AO29" s="384"/>
      <c r="AP29" s="384"/>
      <c r="AQ29" s="384"/>
      <c r="AR29" s="385"/>
      <c r="AS29" s="383">
        <v>3007</v>
      </c>
      <c r="AT29" s="384"/>
      <c r="AU29" s="384"/>
      <c r="AV29" s="384"/>
      <c r="AW29" s="384"/>
      <c r="AX29" s="386"/>
      <c r="AY29" s="393"/>
      <c r="AZ29" s="394"/>
      <c r="BA29" s="394"/>
      <c r="BB29" s="395"/>
      <c r="BC29" s="387" t="s">
        <v>181</v>
      </c>
      <c r="BD29" s="388"/>
      <c r="BE29" s="388"/>
      <c r="BF29" s="388"/>
      <c r="BG29" s="388"/>
      <c r="BH29" s="388"/>
      <c r="BI29" s="388"/>
      <c r="BJ29" s="388"/>
      <c r="BK29" s="388"/>
      <c r="BL29" s="388"/>
      <c r="BM29" s="389"/>
      <c r="BN29" s="407">
        <v>481674</v>
      </c>
      <c r="BO29" s="408"/>
      <c r="BP29" s="408"/>
      <c r="BQ29" s="408"/>
      <c r="BR29" s="408"/>
      <c r="BS29" s="408"/>
      <c r="BT29" s="408"/>
      <c r="BU29" s="409"/>
      <c r="BV29" s="407">
        <v>481674</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182</v>
      </c>
      <c r="X30" s="460"/>
      <c r="Y30" s="460"/>
      <c r="Z30" s="460"/>
      <c r="AA30" s="460"/>
      <c r="AB30" s="460"/>
      <c r="AC30" s="460"/>
      <c r="AD30" s="460"/>
      <c r="AE30" s="460"/>
      <c r="AF30" s="460"/>
      <c r="AG30" s="461"/>
      <c r="AH30" s="371">
        <v>97.8</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43</v>
      </c>
      <c r="BD30" s="375"/>
      <c r="BE30" s="375"/>
      <c r="BF30" s="375"/>
      <c r="BG30" s="375"/>
      <c r="BH30" s="375"/>
      <c r="BI30" s="375"/>
      <c r="BJ30" s="375"/>
      <c r="BK30" s="375"/>
      <c r="BL30" s="375"/>
      <c r="BM30" s="376"/>
      <c r="BN30" s="410">
        <v>2336389</v>
      </c>
      <c r="BO30" s="411"/>
      <c r="BP30" s="411"/>
      <c r="BQ30" s="411"/>
      <c r="BR30" s="411"/>
      <c r="BS30" s="411"/>
      <c r="BT30" s="411"/>
      <c r="BU30" s="412"/>
      <c r="BV30" s="410">
        <v>2869703</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189</v>
      </c>
      <c r="D33" s="370"/>
      <c r="E33" s="369" t="s">
        <v>190</v>
      </c>
      <c r="F33" s="369"/>
      <c r="G33" s="369"/>
      <c r="H33" s="369"/>
      <c r="I33" s="369"/>
      <c r="J33" s="369"/>
      <c r="K33" s="369"/>
      <c r="L33" s="369"/>
      <c r="M33" s="369"/>
      <c r="N33" s="369"/>
      <c r="O33" s="369"/>
      <c r="P33" s="369"/>
      <c r="Q33" s="369"/>
      <c r="R33" s="369"/>
      <c r="S33" s="369"/>
      <c r="T33" s="195"/>
      <c r="U33" s="370" t="s">
        <v>191</v>
      </c>
      <c r="V33" s="370"/>
      <c r="W33" s="369" t="s">
        <v>192</v>
      </c>
      <c r="X33" s="369"/>
      <c r="Y33" s="369"/>
      <c r="Z33" s="369"/>
      <c r="AA33" s="369"/>
      <c r="AB33" s="369"/>
      <c r="AC33" s="369"/>
      <c r="AD33" s="369"/>
      <c r="AE33" s="369"/>
      <c r="AF33" s="369"/>
      <c r="AG33" s="369"/>
      <c r="AH33" s="369"/>
      <c r="AI33" s="369"/>
      <c r="AJ33" s="369"/>
      <c r="AK33" s="369"/>
      <c r="AL33" s="195"/>
      <c r="AM33" s="370" t="s">
        <v>189</v>
      </c>
      <c r="AN33" s="370"/>
      <c r="AO33" s="369" t="s">
        <v>190</v>
      </c>
      <c r="AP33" s="369"/>
      <c r="AQ33" s="369"/>
      <c r="AR33" s="369"/>
      <c r="AS33" s="369"/>
      <c r="AT33" s="369"/>
      <c r="AU33" s="369"/>
      <c r="AV33" s="369"/>
      <c r="AW33" s="369"/>
      <c r="AX33" s="369"/>
      <c r="AY33" s="369"/>
      <c r="AZ33" s="369"/>
      <c r="BA33" s="369"/>
      <c r="BB33" s="369"/>
      <c r="BC33" s="369"/>
      <c r="BD33" s="196"/>
      <c r="BE33" s="369" t="s">
        <v>193</v>
      </c>
      <c r="BF33" s="369"/>
      <c r="BG33" s="369" t="s">
        <v>194</v>
      </c>
      <c r="BH33" s="369"/>
      <c r="BI33" s="369"/>
      <c r="BJ33" s="369"/>
      <c r="BK33" s="369"/>
      <c r="BL33" s="369"/>
      <c r="BM33" s="369"/>
      <c r="BN33" s="369"/>
      <c r="BO33" s="369"/>
      <c r="BP33" s="369"/>
      <c r="BQ33" s="369"/>
      <c r="BR33" s="369"/>
      <c r="BS33" s="369"/>
      <c r="BT33" s="369"/>
      <c r="BU33" s="369"/>
      <c r="BV33" s="196"/>
      <c r="BW33" s="370" t="s">
        <v>193</v>
      </c>
      <c r="BX33" s="370"/>
      <c r="BY33" s="369" t="s">
        <v>195</v>
      </c>
      <c r="BZ33" s="369"/>
      <c r="CA33" s="369"/>
      <c r="CB33" s="369"/>
      <c r="CC33" s="369"/>
      <c r="CD33" s="369"/>
      <c r="CE33" s="369"/>
      <c r="CF33" s="369"/>
      <c r="CG33" s="369"/>
      <c r="CH33" s="369"/>
      <c r="CI33" s="369"/>
      <c r="CJ33" s="369"/>
      <c r="CK33" s="369"/>
      <c r="CL33" s="369"/>
      <c r="CM33" s="369"/>
      <c r="CN33" s="195"/>
      <c r="CO33" s="370" t="s">
        <v>189</v>
      </c>
      <c r="CP33" s="370"/>
      <c r="CQ33" s="369" t="s">
        <v>196</v>
      </c>
      <c r="CR33" s="369"/>
      <c r="CS33" s="369"/>
      <c r="CT33" s="369"/>
      <c r="CU33" s="369"/>
      <c r="CV33" s="369"/>
      <c r="CW33" s="369"/>
      <c r="CX33" s="369"/>
      <c r="CY33" s="369"/>
      <c r="CZ33" s="369"/>
      <c r="DA33" s="369"/>
      <c r="DB33" s="369"/>
      <c r="DC33" s="369"/>
      <c r="DD33" s="369"/>
      <c r="DE33" s="369"/>
      <c r="DF33" s="195"/>
      <c r="DG33" s="368" t="s">
        <v>197</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恩納村国民健康保険特別会計</v>
      </c>
      <c r="X34" s="365"/>
      <c r="Y34" s="365"/>
      <c r="Z34" s="365"/>
      <c r="AA34" s="365"/>
      <c r="AB34" s="365"/>
      <c r="AC34" s="365"/>
      <c r="AD34" s="365"/>
      <c r="AE34" s="365"/>
      <c r="AF34" s="365"/>
      <c r="AG34" s="365"/>
      <c r="AH34" s="365"/>
      <c r="AI34" s="365"/>
      <c r="AJ34" s="365"/>
      <c r="AK34" s="365"/>
      <c r="AL34" s="193"/>
      <c r="AM34" s="366">
        <f>IF(AO34="","",MAX(C34:D43,U34:V43)+1)</f>
        <v>4</v>
      </c>
      <c r="AN34" s="366"/>
      <c r="AO34" s="365" t="str">
        <f>IF('各会計、関係団体の財政状況及び健全化判断比率'!B30="","",'各会計、関係団体の財政状況及び健全化判断比率'!B30)</f>
        <v>水道事業会計</v>
      </c>
      <c r="AP34" s="365"/>
      <c r="AQ34" s="365"/>
      <c r="AR34" s="365"/>
      <c r="AS34" s="365"/>
      <c r="AT34" s="365"/>
      <c r="AU34" s="365"/>
      <c r="AV34" s="365"/>
      <c r="AW34" s="365"/>
      <c r="AX34" s="365"/>
      <c r="AY34" s="365"/>
      <c r="AZ34" s="365"/>
      <c r="BA34" s="365"/>
      <c r="BB34" s="365"/>
      <c r="BC34" s="365"/>
      <c r="BD34" s="193"/>
      <c r="BE34" s="366">
        <f>IF(BG34="","",MAX(C34:D43,U34:V43,AM34:AN43)+1)</f>
        <v>5</v>
      </c>
      <c r="BF34" s="366"/>
      <c r="BG34" s="365" t="str">
        <f>IF('各会計、関係団体の財政状況及び健全化判断比率'!B31="","",'各会計、関係団体の財政状況及び健全化判断比率'!B31)</f>
        <v>下水道事業特別会計</v>
      </c>
      <c r="BH34" s="365"/>
      <c r="BI34" s="365"/>
      <c r="BJ34" s="365"/>
      <c r="BK34" s="365"/>
      <c r="BL34" s="365"/>
      <c r="BM34" s="365"/>
      <c r="BN34" s="365"/>
      <c r="BO34" s="365"/>
      <c r="BP34" s="365"/>
      <c r="BQ34" s="365"/>
      <c r="BR34" s="365"/>
      <c r="BS34" s="365"/>
      <c r="BT34" s="365"/>
      <c r="BU34" s="365"/>
      <c r="BV34" s="193"/>
      <c r="BW34" s="366">
        <f>IF(BY34="","",MAX(C34:D43,U34:V43,AM34:AN43,BE34:BF43)+1)</f>
        <v>6</v>
      </c>
      <c r="BX34" s="366"/>
      <c r="BY34" s="365" t="str">
        <f>IF('各会計、関係団体の財政状況及び健全化判断比率'!B68="","",'各会計、関係団体の財政状況及び健全化判断比率'!B68)</f>
        <v>金地区消防衛生組合（一般会計）</v>
      </c>
      <c r="BZ34" s="365"/>
      <c r="CA34" s="365"/>
      <c r="CB34" s="365"/>
      <c r="CC34" s="365"/>
      <c r="CD34" s="365"/>
      <c r="CE34" s="365"/>
      <c r="CF34" s="365"/>
      <c r="CG34" s="365"/>
      <c r="CH34" s="365"/>
      <c r="CI34" s="365"/>
      <c r="CJ34" s="365"/>
      <c r="CK34" s="365"/>
      <c r="CL34" s="365"/>
      <c r="CM34" s="365"/>
      <c r="CN34" s="193"/>
      <c r="CO34" s="366" t="str">
        <f>IF(CQ34="","",MAX(C34:D43,U34:V43,AM34:AN43,BE34:BF43,BW34:BX43)+1)</f>
        <v/>
      </c>
      <c r="CP34" s="366"/>
      <c r="CQ34" s="365" t="str">
        <f>IF('各会計、関係団体の財政状況及び健全化判断比率'!BS7="","",'各会計、関係団体の財政状況及び健全化判断比率'!BS7)</f>
        <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後期高齢者医療特別会計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7</v>
      </c>
      <c r="BX35" s="366"/>
      <c r="BY35" s="365" t="str">
        <f>IF('各会計、関係団体の財政状況及び健全化判断比率'!B69="","",'各会計、関係団体の財政状況及び健全化判断比率'!B69)</f>
        <v>中部北環境施設組合（一般会計）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t="str">
        <f t="shared" ref="U36:U43" si="4">IF(W36="","",U35+1)</f>
        <v/>
      </c>
      <c r="V36" s="366"/>
      <c r="W36" s="365"/>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8</v>
      </c>
      <c r="BX36" s="366"/>
      <c r="BY36" s="365" t="str">
        <f>IF('各会計、関係団体の財政状況及び健全化判断比率'!B70="","",'各会計、関係団体の財政状況及び健全化判断比率'!B70)</f>
        <v>北部広域市町村圏事務組合（一般会計）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9</v>
      </c>
      <c r="BX37" s="366"/>
      <c r="BY37" s="365" t="str">
        <f>IF('各会計、関係団体の財政状況及び健全化判断比率'!B71="","",'各会計、関係団体の財政状況及び健全化判断比率'!B71)</f>
        <v>沖縄県自治会館管理組合（一般会計）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10</v>
      </c>
      <c r="BX38" s="366"/>
      <c r="BY38" s="365" t="str">
        <f>IF('各会計、関係団体の財政状況及び健全化判断比率'!B72="","",'各会計、関係団体の財政状況及び健全化判断比率'!B72)</f>
        <v>沖縄県市町村総合事務組合（一般会計）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11</v>
      </c>
      <c r="BX39" s="366"/>
      <c r="BY39" s="365" t="str">
        <f>IF('各会計、関係団体の財政状況及び健全化判断比率'!B73="","",'各会計、関係団体の財政状況及び健全化判断比率'!B73)</f>
        <v>沖縄県町村交通災害共済組合（一般会計）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12</v>
      </c>
      <c r="BX40" s="366"/>
      <c r="BY40" s="365" t="str">
        <f>IF('各会計、関係団体の財政状況及び健全化判断比率'!B74="","",'各会計、関係団体の財政状況及び健全化判断比率'!B74)</f>
        <v>沖縄県介護保険広域連合（一般会計）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13</v>
      </c>
      <c r="BX41" s="366"/>
      <c r="BY41" s="365" t="str">
        <f>IF('各会計、関係団体の財政状況及び健全化判断比率'!B75="","",'各会計、関係団体の財政状況及び健全化判断比率'!B75)</f>
        <v>沖縄県介護保険広域連合（特別会計）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14</v>
      </c>
      <c r="BX42" s="366"/>
      <c r="BY42" s="365" t="str">
        <f>IF('各会計、関係団体の財政状況及び健全化判断比率'!B76="","",'各会計、関係団体の財政状況及び健全化判断比率'!B76)</f>
        <v>沖縄県後期高齢者医療広域連合（一般会計）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15</v>
      </c>
      <c r="BX43" s="366"/>
      <c r="BY43" s="365" t="str">
        <f>IF('各会計、関係団体の財政状況及び健全化判断比率'!B77="","",'各会計、関係団体の財政状況及び健全化判断比率'!B77)</f>
        <v>沖縄県後期高齢者医療広域連合（特別会計）</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yMeWXD9/x4azK2eBYgS0IUJCI38ktMUbJPsQZpM55Xea1aDB4lKhCtXveM0j7aajWa8vyHIdP/RA2ieQMkLPzA==" saltValue="5sb0XT8JNHswPpHl2AxvA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186" t="s">
        <v>557</v>
      </c>
      <c r="D34" s="1186"/>
      <c r="E34" s="1187"/>
      <c r="F34" s="32">
        <v>6.33</v>
      </c>
      <c r="G34" s="33">
        <v>8.9499999999999993</v>
      </c>
      <c r="H34" s="33">
        <v>9.33</v>
      </c>
      <c r="I34" s="33">
        <v>7.88</v>
      </c>
      <c r="J34" s="34">
        <v>20.68</v>
      </c>
      <c r="K34" s="22"/>
      <c r="L34" s="22"/>
      <c r="M34" s="22"/>
      <c r="N34" s="22"/>
      <c r="O34" s="22"/>
      <c r="P34" s="22"/>
    </row>
    <row r="35" spans="1:16" ht="39" customHeight="1">
      <c r="A35" s="22"/>
      <c r="B35" s="35"/>
      <c r="C35" s="1180" t="s">
        <v>558</v>
      </c>
      <c r="D35" s="1181"/>
      <c r="E35" s="1182"/>
      <c r="F35" s="36">
        <v>18.940000000000001</v>
      </c>
      <c r="G35" s="37">
        <v>20.8</v>
      </c>
      <c r="H35" s="37">
        <v>22.43</v>
      </c>
      <c r="I35" s="37">
        <v>19.46</v>
      </c>
      <c r="J35" s="38">
        <v>18.96</v>
      </c>
      <c r="K35" s="22"/>
      <c r="L35" s="22"/>
      <c r="M35" s="22"/>
      <c r="N35" s="22"/>
      <c r="O35" s="22"/>
      <c r="P35" s="22"/>
    </row>
    <row r="36" spans="1:16" ht="39" customHeight="1">
      <c r="A36" s="22"/>
      <c r="B36" s="35"/>
      <c r="C36" s="1180" t="s">
        <v>559</v>
      </c>
      <c r="D36" s="1181"/>
      <c r="E36" s="1182"/>
      <c r="F36" s="36">
        <v>3.34</v>
      </c>
      <c r="G36" s="37">
        <v>3.73</v>
      </c>
      <c r="H36" s="37">
        <v>4.1900000000000004</v>
      </c>
      <c r="I36" s="37">
        <v>1.87</v>
      </c>
      <c r="J36" s="38">
        <v>3.66</v>
      </c>
      <c r="K36" s="22"/>
      <c r="L36" s="22"/>
      <c r="M36" s="22"/>
      <c r="N36" s="22"/>
      <c r="O36" s="22"/>
      <c r="P36" s="22"/>
    </row>
    <row r="37" spans="1:16" ht="39" customHeight="1">
      <c r="A37" s="22"/>
      <c r="B37" s="35"/>
      <c r="C37" s="1180" t="s">
        <v>560</v>
      </c>
      <c r="D37" s="1181"/>
      <c r="E37" s="1182"/>
      <c r="F37" s="36">
        <v>0.43</v>
      </c>
      <c r="G37" s="37">
        <v>0.66</v>
      </c>
      <c r="H37" s="37">
        <v>0.57999999999999996</v>
      </c>
      <c r="I37" s="37">
        <v>0.23</v>
      </c>
      <c r="J37" s="38">
        <v>0.18</v>
      </c>
      <c r="K37" s="22"/>
      <c r="L37" s="22"/>
      <c r="M37" s="22"/>
      <c r="N37" s="22"/>
      <c r="O37" s="22"/>
      <c r="P37" s="22"/>
    </row>
    <row r="38" spans="1:16" ht="39" customHeight="1">
      <c r="A38" s="22"/>
      <c r="B38" s="35"/>
      <c r="C38" s="1180" t="s">
        <v>561</v>
      </c>
      <c r="D38" s="1181"/>
      <c r="E38" s="1182"/>
      <c r="F38" s="36">
        <v>0</v>
      </c>
      <c r="G38" s="37">
        <v>0.01</v>
      </c>
      <c r="H38" s="37">
        <v>0</v>
      </c>
      <c r="I38" s="37">
        <v>0</v>
      </c>
      <c r="J38" s="38">
        <v>0</v>
      </c>
      <c r="K38" s="22"/>
      <c r="L38" s="22"/>
      <c r="M38" s="22"/>
      <c r="N38" s="22"/>
      <c r="O38" s="22"/>
      <c r="P38" s="22"/>
    </row>
    <row r="39" spans="1:16" ht="39" customHeight="1">
      <c r="A39" s="22"/>
      <c r="B39" s="35"/>
      <c r="C39" s="1180"/>
      <c r="D39" s="1181"/>
      <c r="E39" s="1182"/>
      <c r="F39" s="36"/>
      <c r="G39" s="37"/>
      <c r="H39" s="37"/>
      <c r="I39" s="37"/>
      <c r="J39" s="38"/>
      <c r="K39" s="22"/>
      <c r="L39" s="22"/>
      <c r="M39" s="22"/>
      <c r="N39" s="22"/>
      <c r="O39" s="22"/>
      <c r="P39" s="22"/>
    </row>
    <row r="40" spans="1:16" ht="39" customHeight="1">
      <c r="A40" s="22"/>
      <c r="B40" s="35"/>
      <c r="C40" s="1180"/>
      <c r="D40" s="1181"/>
      <c r="E40" s="1182"/>
      <c r="F40" s="36"/>
      <c r="G40" s="37"/>
      <c r="H40" s="37"/>
      <c r="I40" s="37"/>
      <c r="J40" s="38"/>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562</v>
      </c>
      <c r="D42" s="1181"/>
      <c r="E42" s="1182"/>
      <c r="F42" s="36" t="s">
        <v>507</v>
      </c>
      <c r="G42" s="37" t="s">
        <v>507</v>
      </c>
      <c r="H42" s="37" t="s">
        <v>507</v>
      </c>
      <c r="I42" s="37" t="s">
        <v>507</v>
      </c>
      <c r="J42" s="38" t="s">
        <v>507</v>
      </c>
      <c r="K42" s="22"/>
      <c r="L42" s="22"/>
      <c r="M42" s="22"/>
      <c r="N42" s="22"/>
      <c r="O42" s="22"/>
      <c r="P42" s="22"/>
    </row>
    <row r="43" spans="1:16" ht="39" customHeight="1" thickBot="1">
      <c r="A43" s="22"/>
      <c r="B43" s="40"/>
      <c r="C43" s="1183" t="s">
        <v>563</v>
      </c>
      <c r="D43" s="1184"/>
      <c r="E43" s="1185"/>
      <c r="F43" s="41" t="s">
        <v>507</v>
      </c>
      <c r="G43" s="42" t="s">
        <v>507</v>
      </c>
      <c r="H43" s="42" t="s">
        <v>507</v>
      </c>
      <c r="I43" s="42" t="s">
        <v>507</v>
      </c>
      <c r="J43" s="43" t="s">
        <v>507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YibfdzFh5uKn3vohQBkOEpsnrtfC8Ug4ABrjCfI3lA18tJ47Az3ETf3k0lk7qu0/q25kRlFvNVWQ5kIJIQdWnQ==" saltValue="6HE4BkXCKMTVejmxs6ha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196" t="s">
        <v>10</v>
      </c>
      <c r="C45" s="1197"/>
      <c r="D45" s="58"/>
      <c r="E45" s="1202" t="s">
        <v>11</v>
      </c>
      <c r="F45" s="1202"/>
      <c r="G45" s="1202"/>
      <c r="H45" s="1202"/>
      <c r="I45" s="1202"/>
      <c r="J45" s="1203"/>
      <c r="K45" s="59">
        <v>442</v>
      </c>
      <c r="L45" s="60">
        <v>443</v>
      </c>
      <c r="M45" s="60">
        <v>443</v>
      </c>
      <c r="N45" s="60">
        <v>436</v>
      </c>
      <c r="O45" s="61">
        <v>432</v>
      </c>
      <c r="P45" s="48"/>
      <c r="Q45" s="48"/>
      <c r="R45" s="48"/>
      <c r="S45" s="48"/>
      <c r="T45" s="48"/>
      <c r="U45" s="48"/>
    </row>
    <row r="46" spans="1:21" ht="30.75" customHeight="1">
      <c r="A46" s="48"/>
      <c r="B46" s="1198"/>
      <c r="C46" s="1199"/>
      <c r="D46" s="62"/>
      <c r="E46" s="1190" t="s">
        <v>12</v>
      </c>
      <c r="F46" s="1190"/>
      <c r="G46" s="1190"/>
      <c r="H46" s="1190"/>
      <c r="I46" s="1190"/>
      <c r="J46" s="1191"/>
      <c r="K46" s="63" t="s">
        <v>507</v>
      </c>
      <c r="L46" s="64" t="s">
        <v>507</v>
      </c>
      <c r="M46" s="64" t="s">
        <v>507</v>
      </c>
      <c r="N46" s="64" t="s">
        <v>507</v>
      </c>
      <c r="O46" s="65" t="s">
        <v>507</v>
      </c>
      <c r="P46" s="48"/>
      <c r="Q46" s="48"/>
      <c r="R46" s="48"/>
      <c r="S46" s="48"/>
      <c r="T46" s="48"/>
      <c r="U46" s="48"/>
    </row>
    <row r="47" spans="1:21" ht="30.75" customHeight="1">
      <c r="A47" s="48"/>
      <c r="B47" s="1198"/>
      <c r="C47" s="1199"/>
      <c r="D47" s="62"/>
      <c r="E47" s="1190" t="s">
        <v>13</v>
      </c>
      <c r="F47" s="1190"/>
      <c r="G47" s="1190"/>
      <c r="H47" s="1190"/>
      <c r="I47" s="1190"/>
      <c r="J47" s="1191"/>
      <c r="K47" s="63" t="s">
        <v>507</v>
      </c>
      <c r="L47" s="64" t="s">
        <v>507</v>
      </c>
      <c r="M47" s="64" t="s">
        <v>507</v>
      </c>
      <c r="N47" s="64" t="s">
        <v>507</v>
      </c>
      <c r="O47" s="65" t="s">
        <v>507</v>
      </c>
      <c r="P47" s="48"/>
      <c r="Q47" s="48"/>
      <c r="R47" s="48"/>
      <c r="S47" s="48"/>
      <c r="T47" s="48"/>
      <c r="U47" s="48"/>
    </row>
    <row r="48" spans="1:21" ht="30.75" customHeight="1">
      <c r="A48" s="48"/>
      <c r="B48" s="1198"/>
      <c r="C48" s="1199"/>
      <c r="D48" s="62"/>
      <c r="E48" s="1190" t="s">
        <v>14</v>
      </c>
      <c r="F48" s="1190"/>
      <c r="G48" s="1190"/>
      <c r="H48" s="1190"/>
      <c r="I48" s="1190"/>
      <c r="J48" s="1191"/>
      <c r="K48" s="63">
        <v>21</v>
      </c>
      <c r="L48" s="64">
        <v>24</v>
      </c>
      <c r="M48" s="64">
        <v>27</v>
      </c>
      <c r="N48" s="64">
        <v>27</v>
      </c>
      <c r="O48" s="65">
        <v>27</v>
      </c>
      <c r="P48" s="48"/>
      <c r="Q48" s="48"/>
      <c r="R48" s="48"/>
      <c r="S48" s="48"/>
      <c r="T48" s="48"/>
      <c r="U48" s="48"/>
    </row>
    <row r="49" spans="1:21" ht="30.75" customHeight="1">
      <c r="A49" s="48"/>
      <c r="B49" s="1198"/>
      <c r="C49" s="1199"/>
      <c r="D49" s="62"/>
      <c r="E49" s="1190" t="s">
        <v>15</v>
      </c>
      <c r="F49" s="1190"/>
      <c r="G49" s="1190"/>
      <c r="H49" s="1190"/>
      <c r="I49" s="1190"/>
      <c r="J49" s="1191"/>
      <c r="K49" s="63">
        <v>65</v>
      </c>
      <c r="L49" s="64">
        <v>64</v>
      </c>
      <c r="M49" s="64">
        <v>62</v>
      </c>
      <c r="N49" s="64">
        <v>56</v>
      </c>
      <c r="O49" s="65">
        <v>56</v>
      </c>
      <c r="P49" s="48"/>
      <c r="Q49" s="48"/>
      <c r="R49" s="48"/>
      <c r="S49" s="48"/>
      <c r="T49" s="48"/>
      <c r="U49" s="48"/>
    </row>
    <row r="50" spans="1:21" ht="30.75" customHeight="1">
      <c r="A50" s="48"/>
      <c r="B50" s="1198"/>
      <c r="C50" s="1199"/>
      <c r="D50" s="62"/>
      <c r="E50" s="1190" t="s">
        <v>16</v>
      </c>
      <c r="F50" s="1190"/>
      <c r="G50" s="1190"/>
      <c r="H50" s="1190"/>
      <c r="I50" s="1190"/>
      <c r="J50" s="1191"/>
      <c r="K50" s="63" t="s">
        <v>507</v>
      </c>
      <c r="L50" s="64" t="s">
        <v>507</v>
      </c>
      <c r="M50" s="64" t="s">
        <v>507</v>
      </c>
      <c r="N50" s="64" t="s">
        <v>507</v>
      </c>
      <c r="O50" s="65" t="s">
        <v>507</v>
      </c>
      <c r="P50" s="48"/>
      <c r="Q50" s="48"/>
      <c r="R50" s="48"/>
      <c r="S50" s="48"/>
      <c r="T50" s="48"/>
      <c r="U50" s="48"/>
    </row>
    <row r="51" spans="1:21" ht="30.75" customHeight="1">
      <c r="A51" s="48"/>
      <c r="B51" s="1200"/>
      <c r="C51" s="1201"/>
      <c r="D51" s="66"/>
      <c r="E51" s="1190" t="s">
        <v>17</v>
      </c>
      <c r="F51" s="1190"/>
      <c r="G51" s="1190"/>
      <c r="H51" s="1190"/>
      <c r="I51" s="1190"/>
      <c r="J51" s="1191"/>
      <c r="K51" s="63" t="s">
        <v>507</v>
      </c>
      <c r="L51" s="64" t="s">
        <v>507</v>
      </c>
      <c r="M51" s="64" t="s">
        <v>507</v>
      </c>
      <c r="N51" s="64" t="s">
        <v>507</v>
      </c>
      <c r="O51" s="65" t="s">
        <v>507</v>
      </c>
      <c r="P51" s="48"/>
      <c r="Q51" s="48"/>
      <c r="R51" s="48"/>
      <c r="S51" s="48"/>
      <c r="T51" s="48"/>
      <c r="U51" s="48"/>
    </row>
    <row r="52" spans="1:21" ht="30.75" customHeight="1">
      <c r="A52" s="48"/>
      <c r="B52" s="1188" t="s">
        <v>18</v>
      </c>
      <c r="C52" s="1189"/>
      <c r="D52" s="66"/>
      <c r="E52" s="1190" t="s">
        <v>19</v>
      </c>
      <c r="F52" s="1190"/>
      <c r="G52" s="1190"/>
      <c r="H52" s="1190"/>
      <c r="I52" s="1190"/>
      <c r="J52" s="1191"/>
      <c r="K52" s="63">
        <v>323</v>
      </c>
      <c r="L52" s="64">
        <v>337</v>
      </c>
      <c r="M52" s="64">
        <v>347</v>
      </c>
      <c r="N52" s="64">
        <v>346</v>
      </c>
      <c r="O52" s="65">
        <v>332</v>
      </c>
      <c r="P52" s="48"/>
      <c r="Q52" s="48"/>
      <c r="R52" s="48"/>
      <c r="S52" s="48"/>
      <c r="T52" s="48"/>
      <c r="U52" s="48"/>
    </row>
    <row r="53" spans="1:21" ht="30.75" customHeight="1" thickBot="1">
      <c r="A53" s="48"/>
      <c r="B53" s="1192" t="s">
        <v>20</v>
      </c>
      <c r="C53" s="1193"/>
      <c r="D53" s="67"/>
      <c r="E53" s="1194" t="s">
        <v>21</v>
      </c>
      <c r="F53" s="1194"/>
      <c r="G53" s="1194"/>
      <c r="H53" s="1194"/>
      <c r="I53" s="1194"/>
      <c r="J53" s="1195"/>
      <c r="K53" s="68">
        <v>205</v>
      </c>
      <c r="L53" s="69">
        <v>194</v>
      </c>
      <c r="M53" s="69">
        <v>185</v>
      </c>
      <c r="N53" s="69">
        <v>173</v>
      </c>
      <c r="O53" s="70">
        <v>183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JI2GZYaCuCsA4ylvSWhmf2+AXXaeSQGvGnSZmbzFLMXAoKivj0HLAS4WmUlGuxNE0KdDRLhNZxBkLKCVUwm4xQ==" saltValue="r3C1T9Y0faCHIuPm5AgvK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550</v>
      </c>
      <c r="J40" s="79" t="s">
        <v>551</v>
      </c>
      <c r="K40" s="79" t="s">
        <v>552</v>
      </c>
      <c r="L40" s="79" t="s">
        <v>553</v>
      </c>
      <c r="M40" s="80" t="s">
        <v>554</v>
      </c>
    </row>
    <row r="41" spans="2:13" ht="27.75" customHeight="1">
      <c r="B41" s="1216" t="s">
        <v>23</v>
      </c>
      <c r="C41" s="1217"/>
      <c r="D41" s="81"/>
      <c r="E41" s="1218" t="s">
        <v>24</v>
      </c>
      <c r="F41" s="1218"/>
      <c r="G41" s="1218"/>
      <c r="H41" s="1219"/>
      <c r="I41" s="82">
        <v>4441</v>
      </c>
      <c r="J41" s="83">
        <v>4251</v>
      </c>
      <c r="K41" s="83">
        <v>4016</v>
      </c>
      <c r="L41" s="83">
        <v>3786</v>
      </c>
      <c r="M41" s="84">
        <v>3661</v>
      </c>
    </row>
    <row r="42" spans="2:13" ht="27.75" customHeight="1">
      <c r="B42" s="1206"/>
      <c r="C42" s="1207"/>
      <c r="D42" s="85"/>
      <c r="E42" s="1210" t="s">
        <v>25</v>
      </c>
      <c r="F42" s="1210"/>
      <c r="G42" s="1210"/>
      <c r="H42" s="1211"/>
      <c r="I42" s="86" t="s">
        <v>507</v>
      </c>
      <c r="J42" s="87" t="s">
        <v>507</v>
      </c>
      <c r="K42" s="87" t="s">
        <v>507</v>
      </c>
      <c r="L42" s="87" t="s">
        <v>507</v>
      </c>
      <c r="M42" s="88" t="s">
        <v>507</v>
      </c>
    </row>
    <row r="43" spans="2:13" ht="27.75" customHeight="1">
      <c r="B43" s="1206"/>
      <c r="C43" s="1207"/>
      <c r="D43" s="85"/>
      <c r="E43" s="1210" t="s">
        <v>26</v>
      </c>
      <c r="F43" s="1210"/>
      <c r="G43" s="1210"/>
      <c r="H43" s="1211"/>
      <c r="I43" s="86">
        <v>505</v>
      </c>
      <c r="J43" s="87">
        <v>619</v>
      </c>
      <c r="K43" s="87">
        <v>692</v>
      </c>
      <c r="L43" s="87">
        <v>741</v>
      </c>
      <c r="M43" s="88">
        <v>770</v>
      </c>
    </row>
    <row r="44" spans="2:13" ht="27.75" customHeight="1">
      <c r="B44" s="1206"/>
      <c r="C44" s="1207"/>
      <c r="D44" s="85"/>
      <c r="E44" s="1210" t="s">
        <v>27</v>
      </c>
      <c r="F44" s="1210"/>
      <c r="G44" s="1210"/>
      <c r="H44" s="1211"/>
      <c r="I44" s="86">
        <v>271</v>
      </c>
      <c r="J44" s="87">
        <v>227</v>
      </c>
      <c r="K44" s="87">
        <v>292</v>
      </c>
      <c r="L44" s="87">
        <v>249</v>
      </c>
      <c r="M44" s="88">
        <v>201</v>
      </c>
    </row>
    <row r="45" spans="2:13" ht="27.75" customHeight="1">
      <c r="B45" s="1206"/>
      <c r="C45" s="1207"/>
      <c r="D45" s="85"/>
      <c r="E45" s="1210" t="s">
        <v>28</v>
      </c>
      <c r="F45" s="1210"/>
      <c r="G45" s="1210"/>
      <c r="H45" s="1211"/>
      <c r="I45" s="86">
        <v>611</v>
      </c>
      <c r="J45" s="87">
        <v>469</v>
      </c>
      <c r="K45" s="87">
        <v>408</v>
      </c>
      <c r="L45" s="87">
        <v>349</v>
      </c>
      <c r="M45" s="88">
        <v>256</v>
      </c>
    </row>
    <row r="46" spans="2:13" ht="27.75" customHeight="1">
      <c r="B46" s="1206"/>
      <c r="C46" s="1207"/>
      <c r="D46" s="89"/>
      <c r="E46" s="1210" t="s">
        <v>29</v>
      </c>
      <c r="F46" s="1210"/>
      <c r="G46" s="1210"/>
      <c r="H46" s="1211"/>
      <c r="I46" s="86" t="s">
        <v>507</v>
      </c>
      <c r="J46" s="87" t="s">
        <v>507</v>
      </c>
      <c r="K46" s="87" t="s">
        <v>507</v>
      </c>
      <c r="L46" s="87" t="s">
        <v>507</v>
      </c>
      <c r="M46" s="88" t="s">
        <v>507</v>
      </c>
    </row>
    <row r="47" spans="2:13" ht="27.75" customHeight="1">
      <c r="B47" s="1206"/>
      <c r="C47" s="1207"/>
      <c r="D47" s="90"/>
      <c r="E47" s="1220" t="s">
        <v>30</v>
      </c>
      <c r="F47" s="1221"/>
      <c r="G47" s="1221"/>
      <c r="H47" s="1222"/>
      <c r="I47" s="86" t="s">
        <v>507</v>
      </c>
      <c r="J47" s="87" t="s">
        <v>507</v>
      </c>
      <c r="K47" s="87" t="s">
        <v>507</v>
      </c>
      <c r="L47" s="87" t="s">
        <v>507</v>
      </c>
      <c r="M47" s="88" t="s">
        <v>507</v>
      </c>
    </row>
    <row r="48" spans="2:13" ht="27.75" customHeight="1">
      <c r="B48" s="1206"/>
      <c r="C48" s="1207"/>
      <c r="D48" s="85"/>
      <c r="E48" s="1210" t="s">
        <v>31</v>
      </c>
      <c r="F48" s="1210"/>
      <c r="G48" s="1210"/>
      <c r="H48" s="1211"/>
      <c r="I48" s="86" t="s">
        <v>507</v>
      </c>
      <c r="J48" s="87" t="s">
        <v>507</v>
      </c>
      <c r="K48" s="87" t="s">
        <v>507</v>
      </c>
      <c r="L48" s="87" t="s">
        <v>507</v>
      </c>
      <c r="M48" s="88" t="s">
        <v>507</v>
      </c>
    </row>
    <row r="49" spans="2:13" ht="27.75" customHeight="1">
      <c r="B49" s="1208"/>
      <c r="C49" s="1209"/>
      <c r="D49" s="85"/>
      <c r="E49" s="1210" t="s">
        <v>32</v>
      </c>
      <c r="F49" s="1210"/>
      <c r="G49" s="1210"/>
      <c r="H49" s="1211"/>
      <c r="I49" s="86" t="s">
        <v>507</v>
      </c>
      <c r="J49" s="87" t="s">
        <v>507</v>
      </c>
      <c r="K49" s="87" t="s">
        <v>507</v>
      </c>
      <c r="L49" s="87" t="s">
        <v>507</v>
      </c>
      <c r="M49" s="88" t="s">
        <v>507</v>
      </c>
    </row>
    <row r="50" spans="2:13" ht="27.75" customHeight="1">
      <c r="B50" s="1204" t="s">
        <v>33</v>
      </c>
      <c r="C50" s="1205"/>
      <c r="D50" s="91"/>
      <c r="E50" s="1210" t="s">
        <v>34</v>
      </c>
      <c r="F50" s="1210"/>
      <c r="G50" s="1210"/>
      <c r="H50" s="1211"/>
      <c r="I50" s="86">
        <v>4026</v>
      </c>
      <c r="J50" s="87">
        <v>4278</v>
      </c>
      <c r="K50" s="87">
        <v>4774</v>
      </c>
      <c r="L50" s="87">
        <v>5182</v>
      </c>
      <c r="M50" s="88">
        <v>4688</v>
      </c>
    </row>
    <row r="51" spans="2:13" ht="27.75" customHeight="1">
      <c r="B51" s="1206"/>
      <c r="C51" s="1207"/>
      <c r="D51" s="85"/>
      <c r="E51" s="1210" t="s">
        <v>35</v>
      </c>
      <c r="F51" s="1210"/>
      <c r="G51" s="1210"/>
      <c r="H51" s="1211"/>
      <c r="I51" s="86">
        <v>96</v>
      </c>
      <c r="J51" s="87">
        <v>66</v>
      </c>
      <c r="K51" s="87">
        <v>59</v>
      </c>
      <c r="L51" s="87">
        <v>66</v>
      </c>
      <c r="M51" s="88">
        <v>69</v>
      </c>
    </row>
    <row r="52" spans="2:13" ht="27.75" customHeight="1">
      <c r="B52" s="1208"/>
      <c r="C52" s="1209"/>
      <c r="D52" s="85"/>
      <c r="E52" s="1210" t="s">
        <v>36</v>
      </c>
      <c r="F52" s="1210"/>
      <c r="G52" s="1210"/>
      <c r="H52" s="1211"/>
      <c r="I52" s="86">
        <v>3611</v>
      </c>
      <c r="J52" s="87">
        <v>3680</v>
      </c>
      <c r="K52" s="87">
        <v>3541</v>
      </c>
      <c r="L52" s="87">
        <v>3360</v>
      </c>
      <c r="M52" s="88">
        <v>3418</v>
      </c>
    </row>
    <row r="53" spans="2:13" ht="27.75" customHeight="1" thickBot="1">
      <c r="B53" s="1212" t="s">
        <v>37</v>
      </c>
      <c r="C53" s="1213"/>
      <c r="D53" s="92"/>
      <c r="E53" s="1214" t="s">
        <v>38</v>
      </c>
      <c r="F53" s="1214"/>
      <c r="G53" s="1214"/>
      <c r="H53" s="1215"/>
      <c r="I53" s="93">
        <v>-1905</v>
      </c>
      <c r="J53" s="94">
        <v>-2458</v>
      </c>
      <c r="K53" s="94">
        <v>-2967</v>
      </c>
      <c r="L53" s="94">
        <v>-3484</v>
      </c>
      <c r="M53" s="95">
        <v>-3288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vAzzFH/eZe1fApAWaB8g2N0VLm+TTRlCNSH2pRJyv6jyftnQaAtsH27xhKqm+mBT4LVSGzyyJUuI+YRl0oa4Q==" saltValue="f5WCkWGC8n3e1sr4o54bI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552</v>
      </c>
      <c r="G54" s="104" t="s">
        <v>553</v>
      </c>
      <c r="H54" s="105" t="s">
        <v>554</v>
      </c>
    </row>
    <row r="55" spans="2:8" ht="52.5" customHeight="1">
      <c r="B55" s="106"/>
      <c r="C55" s="1231" t="s">
        <v>41</v>
      </c>
      <c r="D55" s="1231"/>
      <c r="E55" s="1232"/>
      <c r="F55" s="107">
        <v>1945</v>
      </c>
      <c r="G55" s="107">
        <v>1916</v>
      </c>
      <c r="H55" s="108">
        <v>1916</v>
      </c>
    </row>
    <row r="56" spans="2:8" ht="52.5" customHeight="1">
      <c r="B56" s="109"/>
      <c r="C56" s="1233" t="s">
        <v>42</v>
      </c>
      <c r="D56" s="1233"/>
      <c r="E56" s="1234"/>
      <c r="F56" s="110">
        <v>480</v>
      </c>
      <c r="G56" s="110">
        <v>482</v>
      </c>
      <c r="H56" s="111">
        <v>482</v>
      </c>
    </row>
    <row r="57" spans="2:8" ht="53.25" customHeight="1">
      <c r="B57" s="109"/>
      <c r="C57" s="1235" t="s">
        <v>43</v>
      </c>
      <c r="D57" s="1235"/>
      <c r="E57" s="1236"/>
      <c r="F57" s="112">
        <v>2378</v>
      </c>
      <c r="G57" s="112">
        <v>2870</v>
      </c>
      <c r="H57" s="113">
        <v>2336</v>
      </c>
    </row>
    <row r="58" spans="2:8" ht="45.75" customHeight="1">
      <c r="B58" s="114"/>
      <c r="C58" s="1223" t="s">
        <v>582</v>
      </c>
      <c r="D58" s="1224"/>
      <c r="E58" s="1225"/>
      <c r="F58" s="115">
        <v>1810</v>
      </c>
      <c r="G58" s="115">
        <v>2245</v>
      </c>
      <c r="H58" s="116">
        <v>1753</v>
      </c>
    </row>
    <row r="59" spans="2:8" ht="45.75" customHeight="1">
      <c r="B59" s="114"/>
      <c r="C59" s="1223" t="s">
        <v>583</v>
      </c>
      <c r="D59" s="1224"/>
      <c r="E59" s="1225"/>
      <c r="F59" s="115">
        <v>153</v>
      </c>
      <c r="G59" s="115">
        <v>154</v>
      </c>
      <c r="H59" s="116">
        <v>154</v>
      </c>
    </row>
    <row r="60" spans="2:8" ht="45.75" customHeight="1">
      <c r="B60" s="114"/>
      <c r="C60" s="1223" t="s">
        <v>584</v>
      </c>
      <c r="D60" s="1224"/>
      <c r="E60" s="1225"/>
      <c r="F60" s="115">
        <v>121</v>
      </c>
      <c r="G60" s="115">
        <v>121</v>
      </c>
      <c r="H60" s="116">
        <v>118</v>
      </c>
    </row>
    <row r="61" spans="2:8" ht="45.75" customHeight="1">
      <c r="B61" s="114"/>
      <c r="C61" s="1223" t="s">
        <v>585</v>
      </c>
      <c r="D61" s="1224"/>
      <c r="E61" s="1225"/>
      <c r="F61" s="115">
        <v>112</v>
      </c>
      <c r="G61" s="115">
        <v>113</v>
      </c>
      <c r="H61" s="116">
        <v>113</v>
      </c>
    </row>
    <row r="62" spans="2:8" ht="45.75" customHeight="1" thickBot="1">
      <c r="B62" s="117"/>
      <c r="C62" s="1226" t="s">
        <v>586</v>
      </c>
      <c r="D62" s="1227"/>
      <c r="E62" s="1228"/>
      <c r="F62" s="118">
        <v>14</v>
      </c>
      <c r="G62" s="118">
        <v>18</v>
      </c>
      <c r="H62" s="119">
        <v>85</v>
      </c>
    </row>
    <row r="63" spans="2:8" ht="52.5" customHeight="1" thickBot="1">
      <c r="B63" s="120"/>
      <c r="C63" s="1229" t="s">
        <v>44</v>
      </c>
      <c r="D63" s="1229"/>
      <c r="E63" s="1230"/>
      <c r="F63" s="121">
        <v>4804</v>
      </c>
      <c r="G63" s="121">
        <v>5267</v>
      </c>
      <c r="H63" s="122">
        <v>4734</v>
      </c>
    </row>
    <row r="64" spans="2:8" ht="15" customHeight="1"/>
    <row r="65" ht="0" hidden="1" customHeight="1"/>
    <row r="66" ht="0" hidden="1" customHeight="1"/>
  </sheetData>
  <sheetProtection algorithmName="SHA-512" hashValue="SflzoESxhyeb8EoelDmrLR/wSyCMLWyR8FCSrO6a1i9uVr16HJfgwtBTrBmupW5lbJFH/aSHlNLLQpkNAKTXjg==" saltValue="U/aWxIFy73VhZje+6DTg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547</v>
      </c>
      <c r="G2" s="136"/>
      <c r="H2" s="137"/>
    </row>
    <row r="3" spans="1:8">
      <c r="A3" s="133" t="s">
        <v>540</v>
      </c>
      <c r="B3" s="138"/>
      <c r="C3" s="139"/>
      <c r="D3" s="140">
        <v>303487</v>
      </c>
      <c r="E3" s="141"/>
      <c r="F3" s="142">
        <v>82748</v>
      </c>
      <c r="G3" s="143"/>
      <c r="H3" s="144"/>
    </row>
    <row r="4" spans="1:8">
      <c r="A4" s="145"/>
      <c r="B4" s="146"/>
      <c r="C4" s="147"/>
      <c r="D4" s="148">
        <v>21072</v>
      </c>
      <c r="E4" s="149"/>
      <c r="F4" s="150">
        <v>44732</v>
      </c>
      <c r="G4" s="151"/>
      <c r="H4" s="152"/>
    </row>
    <row r="5" spans="1:8">
      <c r="A5" s="133" t="s">
        <v>542</v>
      </c>
      <c r="B5" s="138"/>
      <c r="C5" s="139"/>
      <c r="D5" s="140">
        <v>218214</v>
      </c>
      <c r="E5" s="141"/>
      <c r="F5" s="142">
        <v>91837</v>
      </c>
      <c r="G5" s="143"/>
      <c r="H5" s="144"/>
    </row>
    <row r="6" spans="1:8">
      <c r="A6" s="145"/>
      <c r="B6" s="146"/>
      <c r="C6" s="147"/>
      <c r="D6" s="148">
        <v>13348</v>
      </c>
      <c r="E6" s="149"/>
      <c r="F6" s="150">
        <v>54439</v>
      </c>
      <c r="G6" s="151"/>
      <c r="H6" s="152"/>
    </row>
    <row r="7" spans="1:8">
      <c r="A7" s="133" t="s">
        <v>543</v>
      </c>
      <c r="B7" s="138"/>
      <c r="C7" s="139"/>
      <c r="D7" s="140">
        <v>190240</v>
      </c>
      <c r="E7" s="141"/>
      <c r="F7" s="142">
        <v>75972</v>
      </c>
      <c r="G7" s="143"/>
      <c r="H7" s="144"/>
    </row>
    <row r="8" spans="1:8">
      <c r="A8" s="145"/>
      <c r="B8" s="146"/>
      <c r="C8" s="147"/>
      <c r="D8" s="148">
        <v>25151</v>
      </c>
      <c r="E8" s="149"/>
      <c r="F8" s="150">
        <v>40712</v>
      </c>
      <c r="G8" s="151"/>
      <c r="H8" s="152"/>
    </row>
    <row r="9" spans="1:8">
      <c r="A9" s="133" t="s">
        <v>544</v>
      </c>
      <c r="B9" s="138"/>
      <c r="C9" s="139"/>
      <c r="D9" s="140">
        <v>204579</v>
      </c>
      <c r="E9" s="141"/>
      <c r="F9" s="142">
        <v>79466</v>
      </c>
      <c r="G9" s="143"/>
      <c r="H9" s="144"/>
    </row>
    <row r="10" spans="1:8">
      <c r="A10" s="145"/>
      <c r="B10" s="146"/>
      <c r="C10" s="147"/>
      <c r="D10" s="148">
        <v>45141</v>
      </c>
      <c r="E10" s="149"/>
      <c r="F10" s="150">
        <v>44645</v>
      </c>
      <c r="G10" s="151"/>
      <c r="H10" s="152"/>
    </row>
    <row r="11" spans="1:8">
      <c r="A11" s="133" t="s">
        <v>545</v>
      </c>
      <c r="B11" s="138"/>
      <c r="C11" s="139"/>
      <c r="D11" s="140">
        <v>263566</v>
      </c>
      <c r="E11" s="141"/>
      <c r="F11" s="142">
        <v>90072</v>
      </c>
      <c r="G11" s="143"/>
      <c r="H11" s="144"/>
    </row>
    <row r="12" spans="1:8">
      <c r="A12" s="145"/>
      <c r="B12" s="146"/>
      <c r="C12" s="153"/>
      <c r="D12" s="148">
        <v>98679</v>
      </c>
      <c r="E12" s="149"/>
      <c r="F12" s="150">
        <v>46083</v>
      </c>
      <c r="G12" s="151"/>
      <c r="H12" s="152"/>
    </row>
    <row r="13" spans="1:8">
      <c r="A13" s="133"/>
      <c r="B13" s="138"/>
      <c r="C13" s="154"/>
      <c r="D13" s="155">
        <v>236017</v>
      </c>
      <c r="E13" s="156"/>
      <c r="F13" s="157">
        <v>84019</v>
      </c>
      <c r="G13" s="158"/>
      <c r="H13" s="144"/>
    </row>
    <row r="14" spans="1:8">
      <c r="A14" s="145"/>
      <c r="B14" s="146"/>
      <c r="C14" s="147"/>
      <c r="D14" s="148">
        <v>40678</v>
      </c>
      <c r="E14" s="149"/>
      <c r="F14" s="150">
        <v>46122</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6.34</v>
      </c>
      <c r="C19" s="159">
        <f>ROUND(VALUE(SUBSTITUTE(実質収支比率等に係る経年分析!G$48,"▲","-")),2)</f>
        <v>8.9600000000000009</v>
      </c>
      <c r="D19" s="159">
        <f>ROUND(VALUE(SUBSTITUTE(実質収支比率等に係る経年分析!H$48,"▲","-")),2)</f>
        <v>9.33</v>
      </c>
      <c r="E19" s="159">
        <f>ROUND(VALUE(SUBSTITUTE(実質収支比率等に係る経年分析!I$48,"▲","-")),2)</f>
        <v>7.88</v>
      </c>
      <c r="F19" s="159">
        <f>ROUND(VALUE(SUBSTITUTE(実質収支比率等に係る経年分析!J$48,"▲","-")),2)</f>
        <v>20.68</v>
      </c>
    </row>
    <row r="20" spans="1:11">
      <c r="A20" s="159" t="s">
        <v>48</v>
      </c>
      <c r="B20" s="159">
        <f>ROUND(VALUE(SUBSTITUTE(実質収支比率等に係る経年分析!F$47,"▲","-")),2)</f>
        <v>61.44</v>
      </c>
      <c r="C20" s="159">
        <f>ROUND(VALUE(SUBSTITUTE(実質収支比率等に係る経年分析!G$47,"▲","-")),2)</f>
        <v>60.93</v>
      </c>
      <c r="D20" s="159">
        <f>ROUND(VALUE(SUBSTITUTE(実質収支比率等に係る経年分析!H$47,"▲","-")),2)</f>
        <v>61.33</v>
      </c>
      <c r="E20" s="159">
        <f>ROUND(VALUE(SUBSTITUTE(実質収支比率等に係る経年分析!I$47,"▲","-")),2)</f>
        <v>60.17</v>
      </c>
      <c r="F20" s="159">
        <f>ROUND(VALUE(SUBSTITUTE(実質収支比率等に係る経年分析!J$47,"▲","-")),2)</f>
        <v>58.73</v>
      </c>
    </row>
    <row r="21" spans="1:11">
      <c r="A21" s="159" t="s">
        <v>49</v>
      </c>
      <c r="B21" s="159">
        <f>IF(ISNUMBER(VALUE(SUBSTITUTE(実質収支比率等に係る経年分析!F$49,"▲","-"))),ROUND(VALUE(SUBSTITUTE(実質収支比率等に係る経年分析!F$49,"▲","-")),2),NA())</f>
        <v>-9.94</v>
      </c>
      <c r="C21" s="159">
        <f>IF(ISNUMBER(VALUE(SUBSTITUTE(実質収支比率等に係る経年分析!G$49,"▲","-"))),ROUND(VALUE(SUBSTITUTE(実質収支比率等に係る経年分析!G$49,"▲","-")),2),NA())</f>
        <v>2.61</v>
      </c>
      <c r="D21" s="159">
        <f>IF(ISNUMBER(VALUE(SUBSTITUTE(実質収支比率等に係る経年分析!H$49,"▲","-"))),ROUND(VALUE(SUBSTITUTE(実質収支比率等に係る経年分析!H$49,"▲","-")),2),NA())</f>
        <v>2.84</v>
      </c>
      <c r="E21" s="159">
        <f>IF(ISNUMBER(VALUE(SUBSTITUTE(実質収支比率等に係る経年分析!I$49,"▲","-"))),ROUND(VALUE(SUBSTITUTE(実質収支比率等に係る経年分析!I$49,"▲","-")),2),NA())</f>
        <v>-2.34</v>
      </c>
      <c r="F21" s="159">
        <f>IF(ISNUMBER(VALUE(SUBSTITUTE(実質収支比率等に係る経年分析!J$49,"▲","-"))),ROUND(VALUE(SUBSTITUTE(実質収支比率等に係る経年分析!J$49,"▲","-")),2),NA())</f>
        <v>13</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0.57999999999999996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0.18</v>
      </c>
    </row>
    <row r="34" spans="1:16">
      <c r="A34" s="160" t="str">
        <f>IF(連結実質赤字比率に係る赤字・黒字の構成分析!C$36="",NA(),連結実質赤字比率に係る赤字・黒字の構成分析!C$36)</f>
        <v>恩納村国民健康保険特別会計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3.34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3.73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4.1900000000000004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1.87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3.66</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18.940000000000001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20.8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22.43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19.46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18.96</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6.33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8.9499999999999993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9.33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7.88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20.68</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323</v>
      </c>
      <c r="E42" s="161"/>
      <c r="F42" s="161"/>
      <c r="G42" s="161">
        <f>'実質公債費比率（分子）の構造'!L$52</f>
        <v>337</v>
      </c>
      <c r="H42" s="161"/>
      <c r="I42" s="161"/>
      <c r="J42" s="161">
        <f>'実質公債費比率（分子）の構造'!M$52</f>
        <v>347</v>
      </c>
      <c r="K42" s="161"/>
      <c r="L42" s="161"/>
      <c r="M42" s="161">
        <f>'実質公債費比率（分子）の構造'!N$52</f>
        <v>346</v>
      </c>
      <c r="N42" s="161"/>
      <c r="O42" s="161"/>
      <c r="P42" s="161">
        <f>'実質公債費比率（分子）の構造'!O$52</f>
        <v>332</v>
      </c>
    </row>
    <row r="43" spans="1:16">
      <c r="A43" s="161" t="s">
        <v>17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57</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58</v>
      </c>
      <c r="B45" s="161">
        <f>'実質公債費比率（分子）の構造'!K$49</f>
        <v>65</v>
      </c>
      <c r="C45" s="161"/>
      <c r="D45" s="161"/>
      <c r="E45" s="161">
        <f>'実質公債費比率（分子）の構造'!L$49</f>
        <v>64</v>
      </c>
      <c r="F45" s="161"/>
      <c r="G45" s="161"/>
      <c r="H45" s="161">
        <f>'実質公債費比率（分子）の構造'!M$49</f>
        <v>62</v>
      </c>
      <c r="I45" s="161"/>
      <c r="J45" s="161"/>
      <c r="K45" s="161">
        <f>'実質公債費比率（分子）の構造'!N$49</f>
        <v>56</v>
      </c>
      <c r="L45" s="161"/>
      <c r="M45" s="161"/>
      <c r="N45" s="161">
        <f>'実質公債費比率（分子）の構造'!O$49</f>
        <v>56</v>
      </c>
      <c r="O45" s="161"/>
      <c r="P45" s="161"/>
    </row>
    <row r="46" spans="1:16">
      <c r="A46" s="161" t="s">
        <v>59</v>
      </c>
      <c r="B46" s="161">
        <f>'実質公債費比率（分子）の構造'!K$48</f>
        <v>21</v>
      </c>
      <c r="C46" s="161"/>
      <c r="D46" s="161"/>
      <c r="E46" s="161">
        <f>'実質公債費比率（分子）の構造'!L$48</f>
        <v>24</v>
      </c>
      <c r="F46" s="161"/>
      <c r="G46" s="161"/>
      <c r="H46" s="161">
        <f>'実質公債費比率（分子）の構造'!M$48</f>
        <v>27</v>
      </c>
      <c r="I46" s="161"/>
      <c r="J46" s="161"/>
      <c r="K46" s="161">
        <f>'実質公債費比率（分子）の構造'!N$48</f>
        <v>27</v>
      </c>
      <c r="L46" s="161"/>
      <c r="M46" s="161"/>
      <c r="N46" s="161">
        <f>'実質公債費比率（分子）の構造'!O$48</f>
        <v>27</v>
      </c>
      <c r="O46" s="161"/>
      <c r="P46" s="161"/>
    </row>
    <row r="47" spans="1:16">
      <c r="A47" s="161" t="s">
        <v>60</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61</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62</v>
      </c>
      <c r="B49" s="161">
        <f>'実質公債費比率（分子）の構造'!K$45</f>
        <v>442</v>
      </c>
      <c r="C49" s="161"/>
      <c r="D49" s="161"/>
      <c r="E49" s="161">
        <f>'実質公債費比率（分子）の構造'!L$45</f>
        <v>443</v>
      </c>
      <c r="F49" s="161"/>
      <c r="G49" s="161"/>
      <c r="H49" s="161">
        <f>'実質公債費比率（分子）の構造'!M$45</f>
        <v>443</v>
      </c>
      <c r="I49" s="161"/>
      <c r="J49" s="161"/>
      <c r="K49" s="161">
        <f>'実質公債費比率（分子）の構造'!N$45</f>
        <v>436</v>
      </c>
      <c r="L49" s="161"/>
      <c r="M49" s="161"/>
      <c r="N49" s="161">
        <f>'実質公債費比率（分子）の構造'!O$45</f>
        <v>432</v>
      </c>
      <c r="O49" s="161"/>
      <c r="P49" s="161"/>
    </row>
    <row r="50" spans="1:16">
      <c r="A50" s="161" t="s">
        <v>63</v>
      </c>
      <c r="B50" s="161" t="e">
        <f>NA()</f>
        <v>#N/A</v>
      </c>
      <c r="C50" s="161">
        <f>IF(ISNUMBER('実質公債費比率（分子）の構造'!K$53),'実質公債費比率（分子）の構造'!K$53,NA())</f>
        <v>205</v>
      </c>
      <c r="D50" s="161" t="e">
        <f>NA()</f>
        <v>#N/A</v>
      </c>
      <c r="E50" s="161" t="e">
        <f>NA()</f>
        <v>#N/A</v>
      </c>
      <c r="F50" s="161">
        <f>IF(ISNUMBER('実質公債費比率（分子）の構造'!L$53),'実質公債費比率（分子）の構造'!L$53,NA())</f>
        <v>194</v>
      </c>
      <c r="G50" s="161" t="e">
        <f>NA()</f>
        <v>#N/A</v>
      </c>
      <c r="H50" s="161" t="e">
        <f>NA()</f>
        <v>#N/A</v>
      </c>
      <c r="I50" s="161">
        <f>IF(ISNUMBER('実質公債費比率（分子）の構造'!M$53),'実質公債費比率（分子）の構造'!M$53,NA())</f>
        <v>185</v>
      </c>
      <c r="J50" s="161" t="e">
        <f>NA()</f>
        <v>#N/A</v>
      </c>
      <c r="K50" s="161" t="e">
        <f>NA()</f>
        <v>#N/A</v>
      </c>
      <c r="L50" s="161">
        <f>IF(ISNUMBER('実質公債費比率（分子）の構造'!N$53),'実質公債費比率（分子）の構造'!N$53,NA())</f>
        <v>173</v>
      </c>
      <c r="M50" s="161" t="e">
        <f>NA()</f>
        <v>#N/A</v>
      </c>
      <c r="N50" s="161" t="e">
        <f>NA()</f>
        <v>#N/A</v>
      </c>
      <c r="O50" s="161">
        <f>IF(ISNUMBER('実質公債費比率（分子）の構造'!O$53),'実質公債費比率（分子）の構造'!O$53,NA())</f>
        <v>183</v>
      </c>
      <c r="P50" s="161" t="e">
        <f>NA()</f>
        <v>#N/A</v>
      </c>
    </row>
    <row r="53" spans="1:16">
      <c r="A53" s="129" t="s">
        <v>64</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c r="A56" s="160" t="s">
        <v>36</v>
      </c>
      <c r="B56" s="160"/>
      <c r="C56" s="160"/>
      <c r="D56" s="160">
        <f>'将来負担比率（分子）の構造'!I$52</f>
        <v>3611</v>
      </c>
      <c r="E56" s="160"/>
      <c r="F56" s="160"/>
      <c r="G56" s="160">
        <f>'将来負担比率（分子）の構造'!J$52</f>
        <v>3680</v>
      </c>
      <c r="H56" s="160"/>
      <c r="I56" s="160"/>
      <c r="J56" s="160">
        <f>'将来負担比率（分子）の構造'!K$52</f>
        <v>3541</v>
      </c>
      <c r="K56" s="160"/>
      <c r="L56" s="160"/>
      <c r="M56" s="160">
        <f>'将来負担比率（分子）の構造'!L$52</f>
        <v>3360</v>
      </c>
      <c r="N56" s="160"/>
      <c r="O56" s="160"/>
      <c r="P56" s="160">
        <f>'将来負担比率（分子）の構造'!M$52</f>
        <v>3418</v>
      </c>
    </row>
    <row r="57" spans="1:16">
      <c r="A57" s="160" t="s">
        <v>35</v>
      </c>
      <c r="B57" s="160"/>
      <c r="C57" s="160"/>
      <c r="D57" s="160">
        <f>'将来負担比率（分子）の構造'!I$51</f>
        <v>96</v>
      </c>
      <c r="E57" s="160"/>
      <c r="F57" s="160"/>
      <c r="G57" s="160">
        <f>'将来負担比率（分子）の構造'!J$51</f>
        <v>66</v>
      </c>
      <c r="H57" s="160"/>
      <c r="I57" s="160"/>
      <c r="J57" s="160">
        <f>'将来負担比率（分子）の構造'!K$51</f>
        <v>59</v>
      </c>
      <c r="K57" s="160"/>
      <c r="L57" s="160"/>
      <c r="M57" s="160">
        <f>'将来負担比率（分子）の構造'!L$51</f>
        <v>66</v>
      </c>
      <c r="N57" s="160"/>
      <c r="O57" s="160"/>
      <c r="P57" s="160">
        <f>'将来負担比率（分子）の構造'!M$51</f>
        <v>69</v>
      </c>
    </row>
    <row r="58" spans="1:16">
      <c r="A58" s="160" t="s">
        <v>34</v>
      </c>
      <c r="B58" s="160"/>
      <c r="C58" s="160"/>
      <c r="D58" s="160">
        <f>'将来負担比率（分子）の構造'!I$50</f>
        <v>4026</v>
      </c>
      <c r="E58" s="160"/>
      <c r="F58" s="160"/>
      <c r="G58" s="160">
        <f>'将来負担比率（分子）の構造'!J$50</f>
        <v>4278</v>
      </c>
      <c r="H58" s="160"/>
      <c r="I58" s="160"/>
      <c r="J58" s="160">
        <f>'将来負担比率（分子）の構造'!K$50</f>
        <v>4774</v>
      </c>
      <c r="K58" s="160"/>
      <c r="L58" s="160"/>
      <c r="M58" s="160">
        <f>'将来負担比率（分子）の構造'!L$50</f>
        <v>5182</v>
      </c>
      <c r="N58" s="160"/>
      <c r="O58" s="160"/>
      <c r="P58" s="160">
        <f>'将来負担比率（分子）の構造'!M$50</f>
        <v>4688</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611</v>
      </c>
      <c r="C62" s="160"/>
      <c r="D62" s="160"/>
      <c r="E62" s="160">
        <f>'将来負担比率（分子）の構造'!J$45</f>
        <v>469</v>
      </c>
      <c r="F62" s="160"/>
      <c r="G62" s="160"/>
      <c r="H62" s="160">
        <f>'将来負担比率（分子）の構造'!K$45</f>
        <v>408</v>
      </c>
      <c r="I62" s="160"/>
      <c r="J62" s="160"/>
      <c r="K62" s="160">
        <f>'将来負担比率（分子）の構造'!L$45</f>
        <v>349</v>
      </c>
      <c r="L62" s="160"/>
      <c r="M62" s="160"/>
      <c r="N62" s="160">
        <f>'将来負担比率（分子）の構造'!M$45</f>
        <v>256</v>
      </c>
      <c r="O62" s="160"/>
      <c r="P62" s="160"/>
    </row>
    <row r="63" spans="1:16">
      <c r="A63" s="160" t="s">
        <v>27</v>
      </c>
      <c r="B63" s="160">
        <f>'将来負担比率（分子）の構造'!I$44</f>
        <v>271</v>
      </c>
      <c r="C63" s="160"/>
      <c r="D63" s="160"/>
      <c r="E63" s="160">
        <f>'将来負担比率（分子）の構造'!J$44</f>
        <v>227</v>
      </c>
      <c r="F63" s="160"/>
      <c r="G63" s="160"/>
      <c r="H63" s="160">
        <f>'将来負担比率（分子）の構造'!K$44</f>
        <v>292</v>
      </c>
      <c r="I63" s="160"/>
      <c r="J63" s="160"/>
      <c r="K63" s="160">
        <f>'将来負担比率（分子）の構造'!L$44</f>
        <v>249</v>
      </c>
      <c r="L63" s="160"/>
      <c r="M63" s="160"/>
      <c r="N63" s="160">
        <f>'将来負担比率（分子）の構造'!M$44</f>
        <v>201</v>
      </c>
      <c r="O63" s="160"/>
      <c r="P63" s="160"/>
    </row>
    <row r="64" spans="1:16">
      <c r="A64" s="160" t="s">
        <v>26</v>
      </c>
      <c r="B64" s="160">
        <f>'将来負担比率（分子）の構造'!I$43</f>
        <v>505</v>
      </c>
      <c r="C64" s="160"/>
      <c r="D64" s="160"/>
      <c r="E64" s="160">
        <f>'将来負担比率（分子）の構造'!J$43</f>
        <v>619</v>
      </c>
      <c r="F64" s="160"/>
      <c r="G64" s="160"/>
      <c r="H64" s="160">
        <f>'将来負担比率（分子）の構造'!K$43</f>
        <v>692</v>
      </c>
      <c r="I64" s="160"/>
      <c r="J64" s="160"/>
      <c r="K64" s="160">
        <f>'将来負担比率（分子）の構造'!L$43</f>
        <v>741</v>
      </c>
      <c r="L64" s="160"/>
      <c r="M64" s="160"/>
      <c r="N64" s="160">
        <f>'将来負担比率（分子）の構造'!M$43</f>
        <v>770</v>
      </c>
      <c r="O64" s="160"/>
      <c r="P64" s="160"/>
    </row>
    <row r="65" spans="1:16">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4441</v>
      </c>
      <c r="C66" s="160"/>
      <c r="D66" s="160"/>
      <c r="E66" s="160">
        <f>'将来負担比率（分子）の構造'!J$41</f>
        <v>4251</v>
      </c>
      <c r="F66" s="160"/>
      <c r="G66" s="160"/>
      <c r="H66" s="160">
        <f>'将来負担比率（分子）の構造'!K$41</f>
        <v>4016</v>
      </c>
      <c r="I66" s="160"/>
      <c r="J66" s="160"/>
      <c r="K66" s="160">
        <f>'将来負担比率（分子）の構造'!L$41</f>
        <v>3786</v>
      </c>
      <c r="L66" s="160"/>
      <c r="M66" s="160"/>
      <c r="N66" s="160">
        <f>'将来負担比率（分子）の構造'!M$41</f>
        <v>3661</v>
      </c>
      <c r="O66" s="160"/>
      <c r="P66" s="160"/>
    </row>
    <row r="67" spans="1:16">
      <c r="A67" s="160" t="s">
        <v>67</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68</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69</v>
      </c>
      <c r="B72" s="164">
        <f>基金残高に係る経年分析!F55</f>
        <v>1945</v>
      </c>
      <c r="C72" s="164">
        <f>基金残高に係る経年分析!G55</f>
        <v>1916</v>
      </c>
      <c r="D72" s="164">
        <f>基金残高に係る経年分析!H55</f>
        <v>1916</v>
      </c>
    </row>
    <row r="73" spans="1:16">
      <c r="A73" s="163" t="s">
        <v>70</v>
      </c>
      <c r="B73" s="164">
        <f>基金残高に係る経年分析!F56</f>
        <v>480</v>
      </c>
      <c r="C73" s="164">
        <f>基金残高に係る経年分析!G56</f>
        <v>482</v>
      </c>
      <c r="D73" s="164">
        <f>基金残高に係る経年分析!H56</f>
        <v>482</v>
      </c>
    </row>
    <row r="74" spans="1:16">
      <c r="A74" s="163" t="s">
        <v>71</v>
      </c>
      <c r="B74" s="164">
        <f>基金残高に係る経年分析!F57</f>
        <v>2378</v>
      </c>
      <c r="C74" s="164">
        <f>基金残高に係る経年分析!G57</f>
        <v>2870</v>
      </c>
      <c r="D74" s="164">
        <f>基金残高に係る経年分析!H57</f>
        <v>2336</v>
      </c>
    </row>
  </sheetData>
  <sheetProtection algorithmName="SHA-512" hashValue="qP20gCGf00yIvUecnJdWrsZyhFW0kLkTxxOqV6S/APP1ATYK+Q/3mj0/DbLMA/vJ/QHKzAzAdr5w5esFxHasxg==" saltValue="tVbjhjQs18httGfFtpyl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207</v>
      </c>
      <c r="DI1" s="736"/>
      <c r="DJ1" s="736"/>
      <c r="DK1" s="736"/>
      <c r="DL1" s="736"/>
      <c r="DM1" s="736"/>
      <c r="DN1" s="737"/>
      <c r="DO1" s="205"/>
      <c r="DP1" s="735" t="s">
        <v>208</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210</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211</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212</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213</v>
      </c>
      <c r="S4" s="678"/>
      <c r="T4" s="678"/>
      <c r="U4" s="678"/>
      <c r="V4" s="678"/>
      <c r="W4" s="678"/>
      <c r="X4" s="678"/>
      <c r="Y4" s="679"/>
      <c r="Z4" s="677" t="s">
        <v>214</v>
      </c>
      <c r="AA4" s="678"/>
      <c r="AB4" s="678"/>
      <c r="AC4" s="679"/>
      <c r="AD4" s="677" t="s">
        <v>215</v>
      </c>
      <c r="AE4" s="678"/>
      <c r="AF4" s="678"/>
      <c r="AG4" s="678"/>
      <c r="AH4" s="678"/>
      <c r="AI4" s="678"/>
      <c r="AJ4" s="678"/>
      <c r="AK4" s="679"/>
      <c r="AL4" s="677" t="s">
        <v>214</v>
      </c>
      <c r="AM4" s="678"/>
      <c r="AN4" s="678"/>
      <c r="AO4" s="679"/>
      <c r="AP4" s="738" t="s">
        <v>216</v>
      </c>
      <c r="AQ4" s="738"/>
      <c r="AR4" s="738"/>
      <c r="AS4" s="738"/>
      <c r="AT4" s="738"/>
      <c r="AU4" s="738"/>
      <c r="AV4" s="738"/>
      <c r="AW4" s="738"/>
      <c r="AX4" s="738"/>
      <c r="AY4" s="738"/>
      <c r="AZ4" s="738"/>
      <c r="BA4" s="738"/>
      <c r="BB4" s="738"/>
      <c r="BC4" s="738"/>
      <c r="BD4" s="738"/>
      <c r="BE4" s="738"/>
      <c r="BF4" s="738"/>
      <c r="BG4" s="738" t="s">
        <v>217</v>
      </c>
      <c r="BH4" s="738"/>
      <c r="BI4" s="738"/>
      <c r="BJ4" s="738"/>
      <c r="BK4" s="738"/>
      <c r="BL4" s="738"/>
      <c r="BM4" s="738"/>
      <c r="BN4" s="738"/>
      <c r="BO4" s="738" t="s">
        <v>214</v>
      </c>
      <c r="BP4" s="738"/>
      <c r="BQ4" s="738"/>
      <c r="BR4" s="738"/>
      <c r="BS4" s="738" t="s">
        <v>218</v>
      </c>
      <c r="BT4" s="738"/>
      <c r="BU4" s="738"/>
      <c r="BV4" s="738"/>
      <c r="BW4" s="738"/>
      <c r="BX4" s="738"/>
      <c r="BY4" s="738"/>
      <c r="BZ4" s="738"/>
      <c r="CA4" s="738"/>
      <c r="CB4" s="738"/>
      <c r="CD4" s="720" t="s">
        <v>219</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220</v>
      </c>
      <c r="C5" s="703"/>
      <c r="D5" s="703"/>
      <c r="E5" s="703"/>
      <c r="F5" s="703"/>
      <c r="G5" s="703"/>
      <c r="H5" s="703"/>
      <c r="I5" s="703"/>
      <c r="J5" s="703"/>
      <c r="K5" s="703"/>
      <c r="L5" s="703"/>
      <c r="M5" s="703"/>
      <c r="N5" s="703"/>
      <c r="O5" s="703"/>
      <c r="P5" s="703"/>
      <c r="Q5" s="704"/>
      <c r="R5" s="668">
        <v>1626022</v>
      </c>
      <c r="S5" s="669"/>
      <c r="T5" s="669"/>
      <c r="U5" s="669"/>
      <c r="V5" s="669"/>
      <c r="W5" s="669"/>
      <c r="X5" s="669"/>
      <c r="Y5" s="715"/>
      <c r="Z5" s="733">
        <v>15.4</v>
      </c>
      <c r="AA5" s="733"/>
      <c r="AB5" s="733"/>
      <c r="AC5" s="733"/>
      <c r="AD5" s="734">
        <v>1626022</v>
      </c>
      <c r="AE5" s="734"/>
      <c r="AF5" s="734"/>
      <c r="AG5" s="734"/>
      <c r="AH5" s="734"/>
      <c r="AI5" s="734"/>
      <c r="AJ5" s="734"/>
      <c r="AK5" s="734"/>
      <c r="AL5" s="716">
        <v>36.9</v>
      </c>
      <c r="AM5" s="685"/>
      <c r="AN5" s="685"/>
      <c r="AO5" s="717"/>
      <c r="AP5" s="702" t="s">
        <v>221</v>
      </c>
      <c r="AQ5" s="703"/>
      <c r="AR5" s="703"/>
      <c r="AS5" s="703"/>
      <c r="AT5" s="703"/>
      <c r="AU5" s="703"/>
      <c r="AV5" s="703"/>
      <c r="AW5" s="703"/>
      <c r="AX5" s="703"/>
      <c r="AY5" s="703"/>
      <c r="AZ5" s="703"/>
      <c r="BA5" s="703"/>
      <c r="BB5" s="703"/>
      <c r="BC5" s="703"/>
      <c r="BD5" s="703"/>
      <c r="BE5" s="703"/>
      <c r="BF5" s="704"/>
      <c r="BG5" s="603">
        <v>1626022</v>
      </c>
      <c r="BH5" s="606"/>
      <c r="BI5" s="606"/>
      <c r="BJ5" s="606"/>
      <c r="BK5" s="606"/>
      <c r="BL5" s="606"/>
      <c r="BM5" s="606"/>
      <c r="BN5" s="607"/>
      <c r="BO5" s="665">
        <v>100</v>
      </c>
      <c r="BP5" s="665"/>
      <c r="BQ5" s="665"/>
      <c r="BR5" s="665"/>
      <c r="BS5" s="666" t="s">
        <v>130</v>
      </c>
      <c r="BT5" s="666"/>
      <c r="BU5" s="666"/>
      <c r="BV5" s="666"/>
      <c r="BW5" s="666"/>
      <c r="BX5" s="666"/>
      <c r="BY5" s="666"/>
      <c r="BZ5" s="666"/>
      <c r="CA5" s="666"/>
      <c r="CB5" s="707"/>
      <c r="CD5" s="720" t="s">
        <v>216</v>
      </c>
      <c r="CE5" s="721"/>
      <c r="CF5" s="721"/>
      <c r="CG5" s="721"/>
      <c r="CH5" s="721"/>
      <c r="CI5" s="721"/>
      <c r="CJ5" s="721"/>
      <c r="CK5" s="721"/>
      <c r="CL5" s="721"/>
      <c r="CM5" s="721"/>
      <c r="CN5" s="721"/>
      <c r="CO5" s="721"/>
      <c r="CP5" s="721"/>
      <c r="CQ5" s="722"/>
      <c r="CR5" s="720" t="s">
        <v>222</v>
      </c>
      <c r="CS5" s="721"/>
      <c r="CT5" s="721"/>
      <c r="CU5" s="721"/>
      <c r="CV5" s="721"/>
      <c r="CW5" s="721"/>
      <c r="CX5" s="721"/>
      <c r="CY5" s="722"/>
      <c r="CZ5" s="720" t="s">
        <v>214</v>
      </c>
      <c r="DA5" s="721"/>
      <c r="DB5" s="721"/>
      <c r="DC5" s="722"/>
      <c r="DD5" s="720" t="s">
        <v>223</v>
      </c>
      <c r="DE5" s="721"/>
      <c r="DF5" s="721"/>
      <c r="DG5" s="721"/>
      <c r="DH5" s="721"/>
      <c r="DI5" s="721"/>
      <c r="DJ5" s="721"/>
      <c r="DK5" s="721"/>
      <c r="DL5" s="721"/>
      <c r="DM5" s="721"/>
      <c r="DN5" s="721"/>
      <c r="DO5" s="721"/>
      <c r="DP5" s="722"/>
      <c r="DQ5" s="720" t="s">
        <v>224</v>
      </c>
      <c r="DR5" s="721"/>
      <c r="DS5" s="721"/>
      <c r="DT5" s="721"/>
      <c r="DU5" s="721"/>
      <c r="DV5" s="721"/>
      <c r="DW5" s="721"/>
      <c r="DX5" s="721"/>
      <c r="DY5" s="721"/>
      <c r="DZ5" s="721"/>
      <c r="EA5" s="721"/>
      <c r="EB5" s="721"/>
      <c r="EC5" s="722"/>
    </row>
    <row r="6" spans="2:143" ht="11.25" customHeight="1">
      <c r="B6" s="600" t="s">
        <v>225</v>
      </c>
      <c r="C6" s="601"/>
      <c r="D6" s="601"/>
      <c r="E6" s="601"/>
      <c r="F6" s="601"/>
      <c r="G6" s="601"/>
      <c r="H6" s="601"/>
      <c r="I6" s="601"/>
      <c r="J6" s="601"/>
      <c r="K6" s="601"/>
      <c r="L6" s="601"/>
      <c r="M6" s="601"/>
      <c r="N6" s="601"/>
      <c r="O6" s="601"/>
      <c r="P6" s="601"/>
      <c r="Q6" s="602"/>
      <c r="R6" s="603">
        <v>25042</v>
      </c>
      <c r="S6" s="606"/>
      <c r="T6" s="606"/>
      <c r="U6" s="606"/>
      <c r="V6" s="606"/>
      <c r="W6" s="606"/>
      <c r="X6" s="606"/>
      <c r="Y6" s="607"/>
      <c r="Z6" s="665">
        <v>0.2</v>
      </c>
      <c r="AA6" s="665"/>
      <c r="AB6" s="665"/>
      <c r="AC6" s="665"/>
      <c r="AD6" s="666">
        <v>25042</v>
      </c>
      <c r="AE6" s="666"/>
      <c r="AF6" s="666"/>
      <c r="AG6" s="666"/>
      <c r="AH6" s="666"/>
      <c r="AI6" s="666"/>
      <c r="AJ6" s="666"/>
      <c r="AK6" s="666"/>
      <c r="AL6" s="608">
        <v>0.6</v>
      </c>
      <c r="AM6" s="609"/>
      <c r="AN6" s="609"/>
      <c r="AO6" s="667"/>
      <c r="AP6" s="600" t="s">
        <v>226</v>
      </c>
      <c r="AQ6" s="601"/>
      <c r="AR6" s="601"/>
      <c r="AS6" s="601"/>
      <c r="AT6" s="601"/>
      <c r="AU6" s="601"/>
      <c r="AV6" s="601"/>
      <c r="AW6" s="601"/>
      <c r="AX6" s="601"/>
      <c r="AY6" s="601"/>
      <c r="AZ6" s="601"/>
      <c r="BA6" s="601"/>
      <c r="BB6" s="601"/>
      <c r="BC6" s="601"/>
      <c r="BD6" s="601"/>
      <c r="BE6" s="601"/>
      <c r="BF6" s="602"/>
      <c r="BG6" s="603">
        <v>1626022</v>
      </c>
      <c r="BH6" s="606"/>
      <c r="BI6" s="606"/>
      <c r="BJ6" s="606"/>
      <c r="BK6" s="606"/>
      <c r="BL6" s="606"/>
      <c r="BM6" s="606"/>
      <c r="BN6" s="607"/>
      <c r="BO6" s="665">
        <v>100</v>
      </c>
      <c r="BP6" s="665"/>
      <c r="BQ6" s="665"/>
      <c r="BR6" s="665"/>
      <c r="BS6" s="666" t="s">
        <v>120</v>
      </c>
      <c r="BT6" s="666"/>
      <c r="BU6" s="666"/>
      <c r="BV6" s="666"/>
      <c r="BW6" s="666"/>
      <c r="BX6" s="666"/>
      <c r="BY6" s="666"/>
      <c r="BZ6" s="666"/>
      <c r="CA6" s="666"/>
      <c r="CB6" s="707"/>
      <c r="CD6" s="674" t="s">
        <v>227</v>
      </c>
      <c r="CE6" s="675"/>
      <c r="CF6" s="675"/>
      <c r="CG6" s="675"/>
      <c r="CH6" s="675"/>
      <c r="CI6" s="675"/>
      <c r="CJ6" s="675"/>
      <c r="CK6" s="675"/>
      <c r="CL6" s="675"/>
      <c r="CM6" s="675"/>
      <c r="CN6" s="675"/>
      <c r="CO6" s="675"/>
      <c r="CP6" s="675"/>
      <c r="CQ6" s="676"/>
      <c r="CR6" s="603">
        <v>99701</v>
      </c>
      <c r="CS6" s="606"/>
      <c r="CT6" s="606"/>
      <c r="CU6" s="606"/>
      <c r="CV6" s="606"/>
      <c r="CW6" s="606"/>
      <c r="CX6" s="606"/>
      <c r="CY6" s="607"/>
      <c r="CZ6" s="716">
        <v>1</v>
      </c>
      <c r="DA6" s="685"/>
      <c r="DB6" s="685"/>
      <c r="DC6" s="719"/>
      <c r="DD6" s="611" t="s">
        <v>228</v>
      </c>
      <c r="DE6" s="606"/>
      <c r="DF6" s="606"/>
      <c r="DG6" s="606"/>
      <c r="DH6" s="606"/>
      <c r="DI6" s="606"/>
      <c r="DJ6" s="606"/>
      <c r="DK6" s="606"/>
      <c r="DL6" s="606"/>
      <c r="DM6" s="606"/>
      <c r="DN6" s="606"/>
      <c r="DO6" s="606"/>
      <c r="DP6" s="607"/>
      <c r="DQ6" s="611">
        <v>99701</v>
      </c>
      <c r="DR6" s="606"/>
      <c r="DS6" s="606"/>
      <c r="DT6" s="606"/>
      <c r="DU6" s="606"/>
      <c r="DV6" s="606"/>
      <c r="DW6" s="606"/>
      <c r="DX6" s="606"/>
      <c r="DY6" s="606"/>
      <c r="DZ6" s="606"/>
      <c r="EA6" s="606"/>
      <c r="EB6" s="606"/>
      <c r="EC6" s="646"/>
    </row>
    <row r="7" spans="2:143" ht="11.25" customHeight="1">
      <c r="B7" s="600" t="s">
        <v>229</v>
      </c>
      <c r="C7" s="601"/>
      <c r="D7" s="601"/>
      <c r="E7" s="601"/>
      <c r="F7" s="601"/>
      <c r="G7" s="601"/>
      <c r="H7" s="601"/>
      <c r="I7" s="601"/>
      <c r="J7" s="601"/>
      <c r="K7" s="601"/>
      <c r="L7" s="601"/>
      <c r="M7" s="601"/>
      <c r="N7" s="601"/>
      <c r="O7" s="601"/>
      <c r="P7" s="601"/>
      <c r="Q7" s="602"/>
      <c r="R7" s="603">
        <v>919</v>
      </c>
      <c r="S7" s="606"/>
      <c r="T7" s="606"/>
      <c r="U7" s="606"/>
      <c r="V7" s="606"/>
      <c r="W7" s="606"/>
      <c r="X7" s="606"/>
      <c r="Y7" s="607"/>
      <c r="Z7" s="665">
        <v>0</v>
      </c>
      <c r="AA7" s="665"/>
      <c r="AB7" s="665"/>
      <c r="AC7" s="665"/>
      <c r="AD7" s="666">
        <v>919</v>
      </c>
      <c r="AE7" s="666"/>
      <c r="AF7" s="666"/>
      <c r="AG7" s="666"/>
      <c r="AH7" s="666"/>
      <c r="AI7" s="666"/>
      <c r="AJ7" s="666"/>
      <c r="AK7" s="666"/>
      <c r="AL7" s="608">
        <v>0</v>
      </c>
      <c r="AM7" s="609"/>
      <c r="AN7" s="609"/>
      <c r="AO7" s="667"/>
      <c r="AP7" s="600" t="s">
        <v>230</v>
      </c>
      <c r="AQ7" s="601"/>
      <c r="AR7" s="601"/>
      <c r="AS7" s="601"/>
      <c r="AT7" s="601"/>
      <c r="AU7" s="601"/>
      <c r="AV7" s="601"/>
      <c r="AW7" s="601"/>
      <c r="AX7" s="601"/>
      <c r="AY7" s="601"/>
      <c r="AZ7" s="601"/>
      <c r="BA7" s="601"/>
      <c r="BB7" s="601"/>
      <c r="BC7" s="601"/>
      <c r="BD7" s="601"/>
      <c r="BE7" s="601"/>
      <c r="BF7" s="602"/>
      <c r="BG7" s="603">
        <v>509007</v>
      </c>
      <c r="BH7" s="606"/>
      <c r="BI7" s="606"/>
      <c r="BJ7" s="606"/>
      <c r="BK7" s="606"/>
      <c r="BL7" s="606"/>
      <c r="BM7" s="606"/>
      <c r="BN7" s="607"/>
      <c r="BO7" s="665">
        <v>31.3</v>
      </c>
      <c r="BP7" s="665"/>
      <c r="BQ7" s="665"/>
      <c r="BR7" s="665"/>
      <c r="BS7" s="666" t="s">
        <v>130</v>
      </c>
      <c r="BT7" s="666"/>
      <c r="BU7" s="666"/>
      <c r="BV7" s="666"/>
      <c r="BW7" s="666"/>
      <c r="BX7" s="666"/>
      <c r="BY7" s="666"/>
      <c r="BZ7" s="666"/>
      <c r="CA7" s="666"/>
      <c r="CB7" s="707"/>
      <c r="CD7" s="647" t="s">
        <v>231</v>
      </c>
      <c r="CE7" s="644"/>
      <c r="CF7" s="644"/>
      <c r="CG7" s="644"/>
      <c r="CH7" s="644"/>
      <c r="CI7" s="644"/>
      <c r="CJ7" s="644"/>
      <c r="CK7" s="644"/>
      <c r="CL7" s="644"/>
      <c r="CM7" s="644"/>
      <c r="CN7" s="644"/>
      <c r="CO7" s="644"/>
      <c r="CP7" s="644"/>
      <c r="CQ7" s="645"/>
      <c r="CR7" s="603">
        <v>2556323</v>
      </c>
      <c r="CS7" s="606"/>
      <c r="CT7" s="606"/>
      <c r="CU7" s="606"/>
      <c r="CV7" s="606"/>
      <c r="CW7" s="606"/>
      <c r="CX7" s="606"/>
      <c r="CY7" s="607"/>
      <c r="CZ7" s="665">
        <v>26.3</v>
      </c>
      <c r="DA7" s="665"/>
      <c r="DB7" s="665"/>
      <c r="DC7" s="665"/>
      <c r="DD7" s="611">
        <v>127242</v>
      </c>
      <c r="DE7" s="606"/>
      <c r="DF7" s="606"/>
      <c r="DG7" s="606"/>
      <c r="DH7" s="606"/>
      <c r="DI7" s="606"/>
      <c r="DJ7" s="606"/>
      <c r="DK7" s="606"/>
      <c r="DL7" s="606"/>
      <c r="DM7" s="606"/>
      <c r="DN7" s="606"/>
      <c r="DO7" s="606"/>
      <c r="DP7" s="607"/>
      <c r="DQ7" s="611">
        <v>1547252</v>
      </c>
      <c r="DR7" s="606"/>
      <c r="DS7" s="606"/>
      <c r="DT7" s="606"/>
      <c r="DU7" s="606"/>
      <c r="DV7" s="606"/>
      <c r="DW7" s="606"/>
      <c r="DX7" s="606"/>
      <c r="DY7" s="606"/>
      <c r="DZ7" s="606"/>
      <c r="EA7" s="606"/>
      <c r="EB7" s="606"/>
      <c r="EC7" s="646"/>
    </row>
    <row r="8" spans="2:143" ht="11.25" customHeight="1">
      <c r="B8" s="600" t="s">
        <v>232</v>
      </c>
      <c r="C8" s="601"/>
      <c r="D8" s="601"/>
      <c r="E8" s="601"/>
      <c r="F8" s="601"/>
      <c r="G8" s="601"/>
      <c r="H8" s="601"/>
      <c r="I8" s="601"/>
      <c r="J8" s="601"/>
      <c r="K8" s="601"/>
      <c r="L8" s="601"/>
      <c r="M8" s="601"/>
      <c r="N8" s="601"/>
      <c r="O8" s="601"/>
      <c r="P8" s="601"/>
      <c r="Q8" s="602"/>
      <c r="R8" s="603">
        <v>1870</v>
      </c>
      <c r="S8" s="606"/>
      <c r="T8" s="606"/>
      <c r="U8" s="606"/>
      <c r="V8" s="606"/>
      <c r="W8" s="606"/>
      <c r="X8" s="606"/>
      <c r="Y8" s="607"/>
      <c r="Z8" s="665">
        <v>0</v>
      </c>
      <c r="AA8" s="665"/>
      <c r="AB8" s="665"/>
      <c r="AC8" s="665"/>
      <c r="AD8" s="666">
        <v>1870</v>
      </c>
      <c r="AE8" s="666"/>
      <c r="AF8" s="666"/>
      <c r="AG8" s="666"/>
      <c r="AH8" s="666"/>
      <c r="AI8" s="666"/>
      <c r="AJ8" s="666"/>
      <c r="AK8" s="666"/>
      <c r="AL8" s="608">
        <v>0</v>
      </c>
      <c r="AM8" s="609"/>
      <c r="AN8" s="609"/>
      <c r="AO8" s="667"/>
      <c r="AP8" s="600" t="s">
        <v>233</v>
      </c>
      <c r="AQ8" s="601"/>
      <c r="AR8" s="601"/>
      <c r="AS8" s="601"/>
      <c r="AT8" s="601"/>
      <c r="AU8" s="601"/>
      <c r="AV8" s="601"/>
      <c r="AW8" s="601"/>
      <c r="AX8" s="601"/>
      <c r="AY8" s="601"/>
      <c r="AZ8" s="601"/>
      <c r="BA8" s="601"/>
      <c r="BB8" s="601"/>
      <c r="BC8" s="601"/>
      <c r="BD8" s="601"/>
      <c r="BE8" s="601"/>
      <c r="BF8" s="602"/>
      <c r="BG8" s="603">
        <v>17182</v>
      </c>
      <c r="BH8" s="606"/>
      <c r="BI8" s="606"/>
      <c r="BJ8" s="606"/>
      <c r="BK8" s="606"/>
      <c r="BL8" s="606"/>
      <c r="BM8" s="606"/>
      <c r="BN8" s="607"/>
      <c r="BO8" s="665">
        <v>1.1000000000000001</v>
      </c>
      <c r="BP8" s="665"/>
      <c r="BQ8" s="665"/>
      <c r="BR8" s="665"/>
      <c r="BS8" s="611" t="s">
        <v>228</v>
      </c>
      <c r="BT8" s="606"/>
      <c r="BU8" s="606"/>
      <c r="BV8" s="606"/>
      <c r="BW8" s="606"/>
      <c r="BX8" s="606"/>
      <c r="BY8" s="606"/>
      <c r="BZ8" s="606"/>
      <c r="CA8" s="606"/>
      <c r="CB8" s="646"/>
      <c r="CD8" s="647" t="s">
        <v>234</v>
      </c>
      <c r="CE8" s="644"/>
      <c r="CF8" s="644"/>
      <c r="CG8" s="644"/>
      <c r="CH8" s="644"/>
      <c r="CI8" s="644"/>
      <c r="CJ8" s="644"/>
      <c r="CK8" s="644"/>
      <c r="CL8" s="644"/>
      <c r="CM8" s="644"/>
      <c r="CN8" s="644"/>
      <c r="CO8" s="644"/>
      <c r="CP8" s="644"/>
      <c r="CQ8" s="645"/>
      <c r="CR8" s="603">
        <v>1798908</v>
      </c>
      <c r="CS8" s="606"/>
      <c r="CT8" s="606"/>
      <c r="CU8" s="606"/>
      <c r="CV8" s="606"/>
      <c r="CW8" s="606"/>
      <c r="CX8" s="606"/>
      <c r="CY8" s="607"/>
      <c r="CZ8" s="665">
        <v>18.5</v>
      </c>
      <c r="DA8" s="665"/>
      <c r="DB8" s="665"/>
      <c r="DC8" s="665"/>
      <c r="DD8" s="611" t="s">
        <v>130</v>
      </c>
      <c r="DE8" s="606"/>
      <c r="DF8" s="606"/>
      <c r="DG8" s="606"/>
      <c r="DH8" s="606"/>
      <c r="DI8" s="606"/>
      <c r="DJ8" s="606"/>
      <c r="DK8" s="606"/>
      <c r="DL8" s="606"/>
      <c r="DM8" s="606"/>
      <c r="DN8" s="606"/>
      <c r="DO8" s="606"/>
      <c r="DP8" s="607"/>
      <c r="DQ8" s="611">
        <v>1034721</v>
      </c>
      <c r="DR8" s="606"/>
      <c r="DS8" s="606"/>
      <c r="DT8" s="606"/>
      <c r="DU8" s="606"/>
      <c r="DV8" s="606"/>
      <c r="DW8" s="606"/>
      <c r="DX8" s="606"/>
      <c r="DY8" s="606"/>
      <c r="DZ8" s="606"/>
      <c r="EA8" s="606"/>
      <c r="EB8" s="606"/>
      <c r="EC8" s="646"/>
    </row>
    <row r="9" spans="2:143" ht="11.25" customHeight="1">
      <c r="B9" s="600" t="s">
        <v>235</v>
      </c>
      <c r="C9" s="601"/>
      <c r="D9" s="601"/>
      <c r="E9" s="601"/>
      <c r="F9" s="601"/>
      <c r="G9" s="601"/>
      <c r="H9" s="601"/>
      <c r="I9" s="601"/>
      <c r="J9" s="601"/>
      <c r="K9" s="601"/>
      <c r="L9" s="601"/>
      <c r="M9" s="601"/>
      <c r="N9" s="601"/>
      <c r="O9" s="601"/>
      <c r="P9" s="601"/>
      <c r="Q9" s="602"/>
      <c r="R9" s="603">
        <v>2085</v>
      </c>
      <c r="S9" s="606"/>
      <c r="T9" s="606"/>
      <c r="U9" s="606"/>
      <c r="V9" s="606"/>
      <c r="W9" s="606"/>
      <c r="X9" s="606"/>
      <c r="Y9" s="607"/>
      <c r="Z9" s="665">
        <v>0</v>
      </c>
      <c r="AA9" s="665"/>
      <c r="AB9" s="665"/>
      <c r="AC9" s="665"/>
      <c r="AD9" s="666">
        <v>2085</v>
      </c>
      <c r="AE9" s="666"/>
      <c r="AF9" s="666"/>
      <c r="AG9" s="666"/>
      <c r="AH9" s="666"/>
      <c r="AI9" s="666"/>
      <c r="AJ9" s="666"/>
      <c r="AK9" s="666"/>
      <c r="AL9" s="608">
        <v>0</v>
      </c>
      <c r="AM9" s="609"/>
      <c r="AN9" s="609"/>
      <c r="AO9" s="667"/>
      <c r="AP9" s="600" t="s">
        <v>236</v>
      </c>
      <c r="AQ9" s="601"/>
      <c r="AR9" s="601"/>
      <c r="AS9" s="601"/>
      <c r="AT9" s="601"/>
      <c r="AU9" s="601"/>
      <c r="AV9" s="601"/>
      <c r="AW9" s="601"/>
      <c r="AX9" s="601"/>
      <c r="AY9" s="601"/>
      <c r="AZ9" s="601"/>
      <c r="BA9" s="601"/>
      <c r="BB9" s="601"/>
      <c r="BC9" s="601"/>
      <c r="BD9" s="601"/>
      <c r="BE9" s="601"/>
      <c r="BF9" s="602"/>
      <c r="BG9" s="603">
        <v>368840</v>
      </c>
      <c r="BH9" s="606"/>
      <c r="BI9" s="606"/>
      <c r="BJ9" s="606"/>
      <c r="BK9" s="606"/>
      <c r="BL9" s="606"/>
      <c r="BM9" s="606"/>
      <c r="BN9" s="607"/>
      <c r="BO9" s="665">
        <v>22.7</v>
      </c>
      <c r="BP9" s="665"/>
      <c r="BQ9" s="665"/>
      <c r="BR9" s="665"/>
      <c r="BS9" s="611" t="s">
        <v>228</v>
      </c>
      <c r="BT9" s="606"/>
      <c r="BU9" s="606"/>
      <c r="BV9" s="606"/>
      <c r="BW9" s="606"/>
      <c r="BX9" s="606"/>
      <c r="BY9" s="606"/>
      <c r="BZ9" s="606"/>
      <c r="CA9" s="606"/>
      <c r="CB9" s="646"/>
      <c r="CD9" s="647" t="s">
        <v>237</v>
      </c>
      <c r="CE9" s="644"/>
      <c r="CF9" s="644"/>
      <c r="CG9" s="644"/>
      <c r="CH9" s="644"/>
      <c r="CI9" s="644"/>
      <c r="CJ9" s="644"/>
      <c r="CK9" s="644"/>
      <c r="CL9" s="644"/>
      <c r="CM9" s="644"/>
      <c r="CN9" s="644"/>
      <c r="CO9" s="644"/>
      <c r="CP9" s="644"/>
      <c r="CQ9" s="645"/>
      <c r="CR9" s="603">
        <v>574156</v>
      </c>
      <c r="CS9" s="606"/>
      <c r="CT9" s="606"/>
      <c r="CU9" s="606"/>
      <c r="CV9" s="606"/>
      <c r="CW9" s="606"/>
      <c r="CX9" s="606"/>
      <c r="CY9" s="607"/>
      <c r="CZ9" s="665">
        <v>5.9</v>
      </c>
      <c r="DA9" s="665"/>
      <c r="DB9" s="665"/>
      <c r="DC9" s="665"/>
      <c r="DD9" s="611">
        <v>104211</v>
      </c>
      <c r="DE9" s="606"/>
      <c r="DF9" s="606"/>
      <c r="DG9" s="606"/>
      <c r="DH9" s="606"/>
      <c r="DI9" s="606"/>
      <c r="DJ9" s="606"/>
      <c r="DK9" s="606"/>
      <c r="DL9" s="606"/>
      <c r="DM9" s="606"/>
      <c r="DN9" s="606"/>
      <c r="DO9" s="606"/>
      <c r="DP9" s="607"/>
      <c r="DQ9" s="611">
        <v>394457</v>
      </c>
      <c r="DR9" s="606"/>
      <c r="DS9" s="606"/>
      <c r="DT9" s="606"/>
      <c r="DU9" s="606"/>
      <c r="DV9" s="606"/>
      <c r="DW9" s="606"/>
      <c r="DX9" s="606"/>
      <c r="DY9" s="606"/>
      <c r="DZ9" s="606"/>
      <c r="EA9" s="606"/>
      <c r="EB9" s="606"/>
      <c r="EC9" s="646"/>
    </row>
    <row r="10" spans="2:143" ht="11.25" customHeight="1">
      <c r="B10" s="600" t="s">
        <v>238</v>
      </c>
      <c r="C10" s="601"/>
      <c r="D10" s="601"/>
      <c r="E10" s="601"/>
      <c r="F10" s="601"/>
      <c r="G10" s="601"/>
      <c r="H10" s="601"/>
      <c r="I10" s="601"/>
      <c r="J10" s="601"/>
      <c r="K10" s="601"/>
      <c r="L10" s="601"/>
      <c r="M10" s="601"/>
      <c r="N10" s="601"/>
      <c r="O10" s="601"/>
      <c r="P10" s="601"/>
      <c r="Q10" s="602"/>
      <c r="R10" s="603" t="s">
        <v>228</v>
      </c>
      <c r="S10" s="606"/>
      <c r="T10" s="606"/>
      <c r="U10" s="606"/>
      <c r="V10" s="606"/>
      <c r="W10" s="606"/>
      <c r="X10" s="606"/>
      <c r="Y10" s="607"/>
      <c r="Z10" s="665" t="s">
        <v>120</v>
      </c>
      <c r="AA10" s="665"/>
      <c r="AB10" s="665"/>
      <c r="AC10" s="665"/>
      <c r="AD10" s="666" t="s">
        <v>120</v>
      </c>
      <c r="AE10" s="666"/>
      <c r="AF10" s="666"/>
      <c r="AG10" s="666"/>
      <c r="AH10" s="666"/>
      <c r="AI10" s="666"/>
      <c r="AJ10" s="666"/>
      <c r="AK10" s="666"/>
      <c r="AL10" s="608" t="s">
        <v>120</v>
      </c>
      <c r="AM10" s="609"/>
      <c r="AN10" s="609"/>
      <c r="AO10" s="667"/>
      <c r="AP10" s="600" t="s">
        <v>239</v>
      </c>
      <c r="AQ10" s="601"/>
      <c r="AR10" s="601"/>
      <c r="AS10" s="601"/>
      <c r="AT10" s="601"/>
      <c r="AU10" s="601"/>
      <c r="AV10" s="601"/>
      <c r="AW10" s="601"/>
      <c r="AX10" s="601"/>
      <c r="AY10" s="601"/>
      <c r="AZ10" s="601"/>
      <c r="BA10" s="601"/>
      <c r="BB10" s="601"/>
      <c r="BC10" s="601"/>
      <c r="BD10" s="601"/>
      <c r="BE10" s="601"/>
      <c r="BF10" s="602"/>
      <c r="BG10" s="603">
        <v>46676</v>
      </c>
      <c r="BH10" s="606"/>
      <c r="BI10" s="606"/>
      <c r="BJ10" s="606"/>
      <c r="BK10" s="606"/>
      <c r="BL10" s="606"/>
      <c r="BM10" s="606"/>
      <c r="BN10" s="607"/>
      <c r="BO10" s="665">
        <v>2.9</v>
      </c>
      <c r="BP10" s="665"/>
      <c r="BQ10" s="665"/>
      <c r="BR10" s="665"/>
      <c r="BS10" s="611" t="s">
        <v>228</v>
      </c>
      <c r="BT10" s="606"/>
      <c r="BU10" s="606"/>
      <c r="BV10" s="606"/>
      <c r="BW10" s="606"/>
      <c r="BX10" s="606"/>
      <c r="BY10" s="606"/>
      <c r="BZ10" s="606"/>
      <c r="CA10" s="606"/>
      <c r="CB10" s="646"/>
      <c r="CD10" s="647" t="s">
        <v>240</v>
      </c>
      <c r="CE10" s="644"/>
      <c r="CF10" s="644"/>
      <c r="CG10" s="644"/>
      <c r="CH10" s="644"/>
      <c r="CI10" s="644"/>
      <c r="CJ10" s="644"/>
      <c r="CK10" s="644"/>
      <c r="CL10" s="644"/>
      <c r="CM10" s="644"/>
      <c r="CN10" s="644"/>
      <c r="CO10" s="644"/>
      <c r="CP10" s="644"/>
      <c r="CQ10" s="645"/>
      <c r="CR10" s="603" t="s">
        <v>130</v>
      </c>
      <c r="CS10" s="606"/>
      <c r="CT10" s="606"/>
      <c r="CU10" s="606"/>
      <c r="CV10" s="606"/>
      <c r="CW10" s="606"/>
      <c r="CX10" s="606"/>
      <c r="CY10" s="607"/>
      <c r="CZ10" s="665" t="s">
        <v>130</v>
      </c>
      <c r="DA10" s="665"/>
      <c r="DB10" s="665"/>
      <c r="DC10" s="665"/>
      <c r="DD10" s="611" t="s">
        <v>228</v>
      </c>
      <c r="DE10" s="606"/>
      <c r="DF10" s="606"/>
      <c r="DG10" s="606"/>
      <c r="DH10" s="606"/>
      <c r="DI10" s="606"/>
      <c r="DJ10" s="606"/>
      <c r="DK10" s="606"/>
      <c r="DL10" s="606"/>
      <c r="DM10" s="606"/>
      <c r="DN10" s="606"/>
      <c r="DO10" s="606"/>
      <c r="DP10" s="607"/>
      <c r="DQ10" s="611" t="s">
        <v>228</v>
      </c>
      <c r="DR10" s="606"/>
      <c r="DS10" s="606"/>
      <c r="DT10" s="606"/>
      <c r="DU10" s="606"/>
      <c r="DV10" s="606"/>
      <c r="DW10" s="606"/>
      <c r="DX10" s="606"/>
      <c r="DY10" s="606"/>
      <c r="DZ10" s="606"/>
      <c r="EA10" s="606"/>
      <c r="EB10" s="606"/>
      <c r="EC10" s="646"/>
    </row>
    <row r="11" spans="2:143" ht="11.25" customHeight="1">
      <c r="B11" s="600" t="s">
        <v>241</v>
      </c>
      <c r="C11" s="601"/>
      <c r="D11" s="601"/>
      <c r="E11" s="601"/>
      <c r="F11" s="601"/>
      <c r="G11" s="601"/>
      <c r="H11" s="601"/>
      <c r="I11" s="601"/>
      <c r="J11" s="601"/>
      <c r="K11" s="601"/>
      <c r="L11" s="601"/>
      <c r="M11" s="601"/>
      <c r="N11" s="601"/>
      <c r="O11" s="601"/>
      <c r="P11" s="601"/>
      <c r="Q11" s="602"/>
      <c r="R11" s="603" t="s">
        <v>120</v>
      </c>
      <c r="S11" s="606"/>
      <c r="T11" s="606"/>
      <c r="U11" s="606"/>
      <c r="V11" s="606"/>
      <c r="W11" s="606"/>
      <c r="X11" s="606"/>
      <c r="Y11" s="607"/>
      <c r="Z11" s="665" t="s">
        <v>228</v>
      </c>
      <c r="AA11" s="665"/>
      <c r="AB11" s="665"/>
      <c r="AC11" s="665"/>
      <c r="AD11" s="666" t="s">
        <v>130</v>
      </c>
      <c r="AE11" s="666"/>
      <c r="AF11" s="666"/>
      <c r="AG11" s="666"/>
      <c r="AH11" s="666"/>
      <c r="AI11" s="666"/>
      <c r="AJ11" s="666"/>
      <c r="AK11" s="666"/>
      <c r="AL11" s="608" t="s">
        <v>120</v>
      </c>
      <c r="AM11" s="609"/>
      <c r="AN11" s="609"/>
      <c r="AO11" s="667"/>
      <c r="AP11" s="600" t="s">
        <v>242</v>
      </c>
      <c r="AQ11" s="601"/>
      <c r="AR11" s="601"/>
      <c r="AS11" s="601"/>
      <c r="AT11" s="601"/>
      <c r="AU11" s="601"/>
      <c r="AV11" s="601"/>
      <c r="AW11" s="601"/>
      <c r="AX11" s="601"/>
      <c r="AY11" s="601"/>
      <c r="AZ11" s="601"/>
      <c r="BA11" s="601"/>
      <c r="BB11" s="601"/>
      <c r="BC11" s="601"/>
      <c r="BD11" s="601"/>
      <c r="BE11" s="601"/>
      <c r="BF11" s="602"/>
      <c r="BG11" s="603">
        <v>76309</v>
      </c>
      <c r="BH11" s="606"/>
      <c r="BI11" s="606"/>
      <c r="BJ11" s="606"/>
      <c r="BK11" s="606"/>
      <c r="BL11" s="606"/>
      <c r="BM11" s="606"/>
      <c r="BN11" s="607"/>
      <c r="BO11" s="665">
        <v>4.7</v>
      </c>
      <c r="BP11" s="665"/>
      <c r="BQ11" s="665"/>
      <c r="BR11" s="665"/>
      <c r="BS11" s="611" t="s">
        <v>130</v>
      </c>
      <c r="BT11" s="606"/>
      <c r="BU11" s="606"/>
      <c r="BV11" s="606"/>
      <c r="BW11" s="606"/>
      <c r="BX11" s="606"/>
      <c r="BY11" s="606"/>
      <c r="BZ11" s="606"/>
      <c r="CA11" s="606"/>
      <c r="CB11" s="646"/>
      <c r="CD11" s="647" t="s">
        <v>243</v>
      </c>
      <c r="CE11" s="644"/>
      <c r="CF11" s="644"/>
      <c r="CG11" s="644"/>
      <c r="CH11" s="644"/>
      <c r="CI11" s="644"/>
      <c r="CJ11" s="644"/>
      <c r="CK11" s="644"/>
      <c r="CL11" s="644"/>
      <c r="CM11" s="644"/>
      <c r="CN11" s="644"/>
      <c r="CO11" s="644"/>
      <c r="CP11" s="644"/>
      <c r="CQ11" s="645"/>
      <c r="CR11" s="603">
        <v>575811</v>
      </c>
      <c r="CS11" s="606"/>
      <c r="CT11" s="606"/>
      <c r="CU11" s="606"/>
      <c r="CV11" s="606"/>
      <c r="CW11" s="606"/>
      <c r="CX11" s="606"/>
      <c r="CY11" s="607"/>
      <c r="CZ11" s="665">
        <v>5.9</v>
      </c>
      <c r="DA11" s="665"/>
      <c r="DB11" s="665"/>
      <c r="DC11" s="665"/>
      <c r="DD11" s="611">
        <v>253998</v>
      </c>
      <c r="DE11" s="606"/>
      <c r="DF11" s="606"/>
      <c r="DG11" s="606"/>
      <c r="DH11" s="606"/>
      <c r="DI11" s="606"/>
      <c r="DJ11" s="606"/>
      <c r="DK11" s="606"/>
      <c r="DL11" s="606"/>
      <c r="DM11" s="606"/>
      <c r="DN11" s="606"/>
      <c r="DO11" s="606"/>
      <c r="DP11" s="607"/>
      <c r="DQ11" s="611">
        <v>318639</v>
      </c>
      <c r="DR11" s="606"/>
      <c r="DS11" s="606"/>
      <c r="DT11" s="606"/>
      <c r="DU11" s="606"/>
      <c r="DV11" s="606"/>
      <c r="DW11" s="606"/>
      <c r="DX11" s="606"/>
      <c r="DY11" s="606"/>
      <c r="DZ11" s="606"/>
      <c r="EA11" s="606"/>
      <c r="EB11" s="606"/>
      <c r="EC11" s="646"/>
    </row>
    <row r="12" spans="2:143" ht="11.25" customHeight="1">
      <c r="B12" s="600" t="s">
        <v>244</v>
      </c>
      <c r="C12" s="601"/>
      <c r="D12" s="601"/>
      <c r="E12" s="601"/>
      <c r="F12" s="601"/>
      <c r="G12" s="601"/>
      <c r="H12" s="601"/>
      <c r="I12" s="601"/>
      <c r="J12" s="601"/>
      <c r="K12" s="601"/>
      <c r="L12" s="601"/>
      <c r="M12" s="601"/>
      <c r="N12" s="601"/>
      <c r="O12" s="601"/>
      <c r="P12" s="601"/>
      <c r="Q12" s="602"/>
      <c r="R12" s="603">
        <v>206623</v>
      </c>
      <c r="S12" s="606"/>
      <c r="T12" s="606"/>
      <c r="U12" s="606"/>
      <c r="V12" s="606"/>
      <c r="W12" s="606"/>
      <c r="X12" s="606"/>
      <c r="Y12" s="607"/>
      <c r="Z12" s="665">
        <v>2</v>
      </c>
      <c r="AA12" s="665"/>
      <c r="AB12" s="665"/>
      <c r="AC12" s="665"/>
      <c r="AD12" s="666">
        <v>206623</v>
      </c>
      <c r="AE12" s="666"/>
      <c r="AF12" s="666"/>
      <c r="AG12" s="666"/>
      <c r="AH12" s="666"/>
      <c r="AI12" s="666"/>
      <c r="AJ12" s="666"/>
      <c r="AK12" s="666"/>
      <c r="AL12" s="608">
        <v>4.7</v>
      </c>
      <c r="AM12" s="609"/>
      <c r="AN12" s="609"/>
      <c r="AO12" s="667"/>
      <c r="AP12" s="600" t="s">
        <v>245</v>
      </c>
      <c r="AQ12" s="601"/>
      <c r="AR12" s="601"/>
      <c r="AS12" s="601"/>
      <c r="AT12" s="601"/>
      <c r="AU12" s="601"/>
      <c r="AV12" s="601"/>
      <c r="AW12" s="601"/>
      <c r="AX12" s="601"/>
      <c r="AY12" s="601"/>
      <c r="AZ12" s="601"/>
      <c r="BA12" s="601"/>
      <c r="BB12" s="601"/>
      <c r="BC12" s="601"/>
      <c r="BD12" s="601"/>
      <c r="BE12" s="601"/>
      <c r="BF12" s="602"/>
      <c r="BG12" s="603">
        <v>1024036</v>
      </c>
      <c r="BH12" s="606"/>
      <c r="BI12" s="606"/>
      <c r="BJ12" s="606"/>
      <c r="BK12" s="606"/>
      <c r="BL12" s="606"/>
      <c r="BM12" s="606"/>
      <c r="BN12" s="607"/>
      <c r="BO12" s="665">
        <v>63</v>
      </c>
      <c r="BP12" s="665"/>
      <c r="BQ12" s="665"/>
      <c r="BR12" s="665"/>
      <c r="BS12" s="611" t="s">
        <v>130</v>
      </c>
      <c r="BT12" s="606"/>
      <c r="BU12" s="606"/>
      <c r="BV12" s="606"/>
      <c r="BW12" s="606"/>
      <c r="BX12" s="606"/>
      <c r="BY12" s="606"/>
      <c r="BZ12" s="606"/>
      <c r="CA12" s="606"/>
      <c r="CB12" s="646"/>
      <c r="CD12" s="647" t="s">
        <v>246</v>
      </c>
      <c r="CE12" s="644"/>
      <c r="CF12" s="644"/>
      <c r="CG12" s="644"/>
      <c r="CH12" s="644"/>
      <c r="CI12" s="644"/>
      <c r="CJ12" s="644"/>
      <c r="CK12" s="644"/>
      <c r="CL12" s="644"/>
      <c r="CM12" s="644"/>
      <c r="CN12" s="644"/>
      <c r="CO12" s="644"/>
      <c r="CP12" s="644"/>
      <c r="CQ12" s="645"/>
      <c r="CR12" s="603">
        <v>239609</v>
      </c>
      <c r="CS12" s="606"/>
      <c r="CT12" s="606"/>
      <c r="CU12" s="606"/>
      <c r="CV12" s="606"/>
      <c r="CW12" s="606"/>
      <c r="CX12" s="606"/>
      <c r="CY12" s="607"/>
      <c r="CZ12" s="665">
        <v>2.5</v>
      </c>
      <c r="DA12" s="665"/>
      <c r="DB12" s="665"/>
      <c r="DC12" s="665"/>
      <c r="DD12" s="611">
        <v>62336</v>
      </c>
      <c r="DE12" s="606"/>
      <c r="DF12" s="606"/>
      <c r="DG12" s="606"/>
      <c r="DH12" s="606"/>
      <c r="DI12" s="606"/>
      <c r="DJ12" s="606"/>
      <c r="DK12" s="606"/>
      <c r="DL12" s="606"/>
      <c r="DM12" s="606"/>
      <c r="DN12" s="606"/>
      <c r="DO12" s="606"/>
      <c r="DP12" s="607"/>
      <c r="DQ12" s="611">
        <v>137883</v>
      </c>
      <c r="DR12" s="606"/>
      <c r="DS12" s="606"/>
      <c r="DT12" s="606"/>
      <c r="DU12" s="606"/>
      <c r="DV12" s="606"/>
      <c r="DW12" s="606"/>
      <c r="DX12" s="606"/>
      <c r="DY12" s="606"/>
      <c r="DZ12" s="606"/>
      <c r="EA12" s="606"/>
      <c r="EB12" s="606"/>
      <c r="EC12" s="646"/>
    </row>
    <row r="13" spans="2:143" ht="11.25" customHeight="1">
      <c r="B13" s="600" t="s">
        <v>247</v>
      </c>
      <c r="C13" s="601"/>
      <c r="D13" s="601"/>
      <c r="E13" s="601"/>
      <c r="F13" s="601"/>
      <c r="G13" s="601"/>
      <c r="H13" s="601"/>
      <c r="I13" s="601"/>
      <c r="J13" s="601"/>
      <c r="K13" s="601"/>
      <c r="L13" s="601"/>
      <c r="M13" s="601"/>
      <c r="N13" s="601"/>
      <c r="O13" s="601"/>
      <c r="P13" s="601"/>
      <c r="Q13" s="602"/>
      <c r="R13" s="603">
        <v>80537</v>
      </c>
      <c r="S13" s="606"/>
      <c r="T13" s="606"/>
      <c r="U13" s="606"/>
      <c r="V13" s="606"/>
      <c r="W13" s="606"/>
      <c r="X13" s="606"/>
      <c r="Y13" s="607"/>
      <c r="Z13" s="665">
        <v>0.8</v>
      </c>
      <c r="AA13" s="665"/>
      <c r="AB13" s="665"/>
      <c r="AC13" s="665"/>
      <c r="AD13" s="666">
        <v>80537</v>
      </c>
      <c r="AE13" s="666"/>
      <c r="AF13" s="666"/>
      <c r="AG13" s="666"/>
      <c r="AH13" s="666"/>
      <c r="AI13" s="666"/>
      <c r="AJ13" s="666"/>
      <c r="AK13" s="666"/>
      <c r="AL13" s="608">
        <v>1.8</v>
      </c>
      <c r="AM13" s="609"/>
      <c r="AN13" s="609"/>
      <c r="AO13" s="667"/>
      <c r="AP13" s="600" t="s">
        <v>248</v>
      </c>
      <c r="AQ13" s="601"/>
      <c r="AR13" s="601"/>
      <c r="AS13" s="601"/>
      <c r="AT13" s="601"/>
      <c r="AU13" s="601"/>
      <c r="AV13" s="601"/>
      <c r="AW13" s="601"/>
      <c r="AX13" s="601"/>
      <c r="AY13" s="601"/>
      <c r="AZ13" s="601"/>
      <c r="BA13" s="601"/>
      <c r="BB13" s="601"/>
      <c r="BC13" s="601"/>
      <c r="BD13" s="601"/>
      <c r="BE13" s="601"/>
      <c r="BF13" s="602"/>
      <c r="BG13" s="603">
        <v>1024021</v>
      </c>
      <c r="BH13" s="606"/>
      <c r="BI13" s="606"/>
      <c r="BJ13" s="606"/>
      <c r="BK13" s="606"/>
      <c r="BL13" s="606"/>
      <c r="BM13" s="606"/>
      <c r="BN13" s="607"/>
      <c r="BO13" s="665">
        <v>63</v>
      </c>
      <c r="BP13" s="665"/>
      <c r="BQ13" s="665"/>
      <c r="BR13" s="665"/>
      <c r="BS13" s="611" t="s">
        <v>130</v>
      </c>
      <c r="BT13" s="606"/>
      <c r="BU13" s="606"/>
      <c r="BV13" s="606"/>
      <c r="BW13" s="606"/>
      <c r="BX13" s="606"/>
      <c r="BY13" s="606"/>
      <c r="BZ13" s="606"/>
      <c r="CA13" s="606"/>
      <c r="CB13" s="646"/>
      <c r="CD13" s="647" t="s">
        <v>249</v>
      </c>
      <c r="CE13" s="644"/>
      <c r="CF13" s="644"/>
      <c r="CG13" s="644"/>
      <c r="CH13" s="644"/>
      <c r="CI13" s="644"/>
      <c r="CJ13" s="644"/>
      <c r="CK13" s="644"/>
      <c r="CL13" s="644"/>
      <c r="CM13" s="644"/>
      <c r="CN13" s="644"/>
      <c r="CO13" s="644"/>
      <c r="CP13" s="644"/>
      <c r="CQ13" s="645"/>
      <c r="CR13" s="603">
        <v>1827879</v>
      </c>
      <c r="CS13" s="606"/>
      <c r="CT13" s="606"/>
      <c r="CU13" s="606"/>
      <c r="CV13" s="606"/>
      <c r="CW13" s="606"/>
      <c r="CX13" s="606"/>
      <c r="CY13" s="607"/>
      <c r="CZ13" s="665">
        <v>18.8</v>
      </c>
      <c r="DA13" s="665"/>
      <c r="DB13" s="665"/>
      <c r="DC13" s="665"/>
      <c r="DD13" s="611">
        <v>1721477</v>
      </c>
      <c r="DE13" s="606"/>
      <c r="DF13" s="606"/>
      <c r="DG13" s="606"/>
      <c r="DH13" s="606"/>
      <c r="DI13" s="606"/>
      <c r="DJ13" s="606"/>
      <c r="DK13" s="606"/>
      <c r="DL13" s="606"/>
      <c r="DM13" s="606"/>
      <c r="DN13" s="606"/>
      <c r="DO13" s="606"/>
      <c r="DP13" s="607"/>
      <c r="DQ13" s="611">
        <v>190428</v>
      </c>
      <c r="DR13" s="606"/>
      <c r="DS13" s="606"/>
      <c r="DT13" s="606"/>
      <c r="DU13" s="606"/>
      <c r="DV13" s="606"/>
      <c r="DW13" s="606"/>
      <c r="DX13" s="606"/>
      <c r="DY13" s="606"/>
      <c r="DZ13" s="606"/>
      <c r="EA13" s="606"/>
      <c r="EB13" s="606"/>
      <c r="EC13" s="646"/>
    </row>
    <row r="14" spans="2:143" ht="11.25" customHeight="1">
      <c r="B14" s="600" t="s">
        <v>250</v>
      </c>
      <c r="C14" s="601"/>
      <c r="D14" s="601"/>
      <c r="E14" s="601"/>
      <c r="F14" s="601"/>
      <c r="G14" s="601"/>
      <c r="H14" s="601"/>
      <c r="I14" s="601"/>
      <c r="J14" s="601"/>
      <c r="K14" s="601"/>
      <c r="L14" s="601"/>
      <c r="M14" s="601"/>
      <c r="N14" s="601"/>
      <c r="O14" s="601"/>
      <c r="P14" s="601"/>
      <c r="Q14" s="602"/>
      <c r="R14" s="603" t="s">
        <v>130</v>
      </c>
      <c r="S14" s="606"/>
      <c r="T14" s="606"/>
      <c r="U14" s="606"/>
      <c r="V14" s="606"/>
      <c r="W14" s="606"/>
      <c r="X14" s="606"/>
      <c r="Y14" s="607"/>
      <c r="Z14" s="665" t="s">
        <v>120</v>
      </c>
      <c r="AA14" s="665"/>
      <c r="AB14" s="665"/>
      <c r="AC14" s="665"/>
      <c r="AD14" s="666" t="s">
        <v>228</v>
      </c>
      <c r="AE14" s="666"/>
      <c r="AF14" s="666"/>
      <c r="AG14" s="666"/>
      <c r="AH14" s="666"/>
      <c r="AI14" s="666"/>
      <c r="AJ14" s="666"/>
      <c r="AK14" s="666"/>
      <c r="AL14" s="608" t="s">
        <v>130</v>
      </c>
      <c r="AM14" s="609"/>
      <c r="AN14" s="609"/>
      <c r="AO14" s="667"/>
      <c r="AP14" s="600" t="s">
        <v>251</v>
      </c>
      <c r="AQ14" s="601"/>
      <c r="AR14" s="601"/>
      <c r="AS14" s="601"/>
      <c r="AT14" s="601"/>
      <c r="AU14" s="601"/>
      <c r="AV14" s="601"/>
      <c r="AW14" s="601"/>
      <c r="AX14" s="601"/>
      <c r="AY14" s="601"/>
      <c r="AZ14" s="601"/>
      <c r="BA14" s="601"/>
      <c r="BB14" s="601"/>
      <c r="BC14" s="601"/>
      <c r="BD14" s="601"/>
      <c r="BE14" s="601"/>
      <c r="BF14" s="602"/>
      <c r="BG14" s="603">
        <v>41677</v>
      </c>
      <c r="BH14" s="606"/>
      <c r="BI14" s="606"/>
      <c r="BJ14" s="606"/>
      <c r="BK14" s="606"/>
      <c r="BL14" s="606"/>
      <c r="BM14" s="606"/>
      <c r="BN14" s="607"/>
      <c r="BO14" s="665">
        <v>2.6</v>
      </c>
      <c r="BP14" s="665"/>
      <c r="BQ14" s="665"/>
      <c r="BR14" s="665"/>
      <c r="BS14" s="611" t="s">
        <v>228</v>
      </c>
      <c r="BT14" s="606"/>
      <c r="BU14" s="606"/>
      <c r="BV14" s="606"/>
      <c r="BW14" s="606"/>
      <c r="BX14" s="606"/>
      <c r="BY14" s="606"/>
      <c r="BZ14" s="606"/>
      <c r="CA14" s="606"/>
      <c r="CB14" s="646"/>
      <c r="CD14" s="647" t="s">
        <v>252</v>
      </c>
      <c r="CE14" s="644"/>
      <c r="CF14" s="644"/>
      <c r="CG14" s="644"/>
      <c r="CH14" s="644"/>
      <c r="CI14" s="644"/>
      <c r="CJ14" s="644"/>
      <c r="CK14" s="644"/>
      <c r="CL14" s="644"/>
      <c r="CM14" s="644"/>
      <c r="CN14" s="644"/>
      <c r="CO14" s="644"/>
      <c r="CP14" s="644"/>
      <c r="CQ14" s="645"/>
      <c r="CR14" s="603">
        <v>244461</v>
      </c>
      <c r="CS14" s="606"/>
      <c r="CT14" s="606"/>
      <c r="CU14" s="606"/>
      <c r="CV14" s="606"/>
      <c r="CW14" s="606"/>
      <c r="CX14" s="606"/>
      <c r="CY14" s="607"/>
      <c r="CZ14" s="665">
        <v>2.5</v>
      </c>
      <c r="DA14" s="665"/>
      <c r="DB14" s="665"/>
      <c r="DC14" s="665"/>
      <c r="DD14" s="611">
        <v>14688</v>
      </c>
      <c r="DE14" s="606"/>
      <c r="DF14" s="606"/>
      <c r="DG14" s="606"/>
      <c r="DH14" s="606"/>
      <c r="DI14" s="606"/>
      <c r="DJ14" s="606"/>
      <c r="DK14" s="606"/>
      <c r="DL14" s="606"/>
      <c r="DM14" s="606"/>
      <c r="DN14" s="606"/>
      <c r="DO14" s="606"/>
      <c r="DP14" s="607"/>
      <c r="DQ14" s="611">
        <v>244461</v>
      </c>
      <c r="DR14" s="606"/>
      <c r="DS14" s="606"/>
      <c r="DT14" s="606"/>
      <c r="DU14" s="606"/>
      <c r="DV14" s="606"/>
      <c r="DW14" s="606"/>
      <c r="DX14" s="606"/>
      <c r="DY14" s="606"/>
      <c r="DZ14" s="606"/>
      <c r="EA14" s="606"/>
      <c r="EB14" s="606"/>
      <c r="EC14" s="646"/>
    </row>
    <row r="15" spans="2:143" ht="11.25" customHeight="1">
      <c r="B15" s="600" t="s">
        <v>253</v>
      </c>
      <c r="C15" s="601"/>
      <c r="D15" s="601"/>
      <c r="E15" s="601"/>
      <c r="F15" s="601"/>
      <c r="G15" s="601"/>
      <c r="H15" s="601"/>
      <c r="I15" s="601"/>
      <c r="J15" s="601"/>
      <c r="K15" s="601"/>
      <c r="L15" s="601"/>
      <c r="M15" s="601"/>
      <c r="N15" s="601"/>
      <c r="O15" s="601"/>
      <c r="P15" s="601"/>
      <c r="Q15" s="602"/>
      <c r="R15" s="603">
        <v>6530</v>
      </c>
      <c r="S15" s="606"/>
      <c r="T15" s="606"/>
      <c r="U15" s="606"/>
      <c r="V15" s="606"/>
      <c r="W15" s="606"/>
      <c r="X15" s="606"/>
      <c r="Y15" s="607"/>
      <c r="Z15" s="665">
        <v>0.1</v>
      </c>
      <c r="AA15" s="665"/>
      <c r="AB15" s="665"/>
      <c r="AC15" s="665"/>
      <c r="AD15" s="666">
        <v>6530</v>
      </c>
      <c r="AE15" s="666"/>
      <c r="AF15" s="666"/>
      <c r="AG15" s="666"/>
      <c r="AH15" s="666"/>
      <c r="AI15" s="666"/>
      <c r="AJ15" s="666"/>
      <c r="AK15" s="666"/>
      <c r="AL15" s="608">
        <v>0.1</v>
      </c>
      <c r="AM15" s="609"/>
      <c r="AN15" s="609"/>
      <c r="AO15" s="667"/>
      <c r="AP15" s="600" t="s">
        <v>254</v>
      </c>
      <c r="AQ15" s="601"/>
      <c r="AR15" s="601"/>
      <c r="AS15" s="601"/>
      <c r="AT15" s="601"/>
      <c r="AU15" s="601"/>
      <c r="AV15" s="601"/>
      <c r="AW15" s="601"/>
      <c r="AX15" s="601"/>
      <c r="AY15" s="601"/>
      <c r="AZ15" s="601"/>
      <c r="BA15" s="601"/>
      <c r="BB15" s="601"/>
      <c r="BC15" s="601"/>
      <c r="BD15" s="601"/>
      <c r="BE15" s="601"/>
      <c r="BF15" s="602"/>
      <c r="BG15" s="603">
        <v>51302</v>
      </c>
      <c r="BH15" s="606"/>
      <c r="BI15" s="606"/>
      <c r="BJ15" s="606"/>
      <c r="BK15" s="606"/>
      <c r="BL15" s="606"/>
      <c r="BM15" s="606"/>
      <c r="BN15" s="607"/>
      <c r="BO15" s="665">
        <v>3.2</v>
      </c>
      <c r="BP15" s="665"/>
      <c r="BQ15" s="665"/>
      <c r="BR15" s="665"/>
      <c r="BS15" s="611" t="s">
        <v>130</v>
      </c>
      <c r="BT15" s="606"/>
      <c r="BU15" s="606"/>
      <c r="BV15" s="606"/>
      <c r="BW15" s="606"/>
      <c r="BX15" s="606"/>
      <c r="BY15" s="606"/>
      <c r="BZ15" s="606"/>
      <c r="CA15" s="606"/>
      <c r="CB15" s="646"/>
      <c r="CD15" s="647" t="s">
        <v>255</v>
      </c>
      <c r="CE15" s="644"/>
      <c r="CF15" s="644"/>
      <c r="CG15" s="644"/>
      <c r="CH15" s="644"/>
      <c r="CI15" s="644"/>
      <c r="CJ15" s="644"/>
      <c r="CK15" s="644"/>
      <c r="CL15" s="644"/>
      <c r="CM15" s="644"/>
      <c r="CN15" s="644"/>
      <c r="CO15" s="644"/>
      <c r="CP15" s="644"/>
      <c r="CQ15" s="645"/>
      <c r="CR15" s="603">
        <v>1387704</v>
      </c>
      <c r="CS15" s="606"/>
      <c r="CT15" s="606"/>
      <c r="CU15" s="606"/>
      <c r="CV15" s="606"/>
      <c r="CW15" s="606"/>
      <c r="CX15" s="606"/>
      <c r="CY15" s="607"/>
      <c r="CZ15" s="665">
        <v>14.3</v>
      </c>
      <c r="DA15" s="665"/>
      <c r="DB15" s="665"/>
      <c r="DC15" s="665"/>
      <c r="DD15" s="611">
        <v>598673</v>
      </c>
      <c r="DE15" s="606"/>
      <c r="DF15" s="606"/>
      <c r="DG15" s="606"/>
      <c r="DH15" s="606"/>
      <c r="DI15" s="606"/>
      <c r="DJ15" s="606"/>
      <c r="DK15" s="606"/>
      <c r="DL15" s="606"/>
      <c r="DM15" s="606"/>
      <c r="DN15" s="606"/>
      <c r="DO15" s="606"/>
      <c r="DP15" s="607"/>
      <c r="DQ15" s="611">
        <v>677821</v>
      </c>
      <c r="DR15" s="606"/>
      <c r="DS15" s="606"/>
      <c r="DT15" s="606"/>
      <c r="DU15" s="606"/>
      <c r="DV15" s="606"/>
      <c r="DW15" s="606"/>
      <c r="DX15" s="606"/>
      <c r="DY15" s="606"/>
      <c r="DZ15" s="606"/>
      <c r="EA15" s="606"/>
      <c r="EB15" s="606"/>
      <c r="EC15" s="646"/>
    </row>
    <row r="16" spans="2:143" ht="11.25" customHeight="1">
      <c r="B16" s="600" t="s">
        <v>256</v>
      </c>
      <c r="C16" s="601"/>
      <c r="D16" s="601"/>
      <c r="E16" s="601"/>
      <c r="F16" s="601"/>
      <c r="G16" s="601"/>
      <c r="H16" s="601"/>
      <c r="I16" s="601"/>
      <c r="J16" s="601"/>
      <c r="K16" s="601"/>
      <c r="L16" s="601"/>
      <c r="M16" s="601"/>
      <c r="N16" s="601"/>
      <c r="O16" s="601"/>
      <c r="P16" s="601"/>
      <c r="Q16" s="602"/>
      <c r="R16" s="603" t="s">
        <v>228</v>
      </c>
      <c r="S16" s="606"/>
      <c r="T16" s="606"/>
      <c r="U16" s="606"/>
      <c r="V16" s="606"/>
      <c r="W16" s="606"/>
      <c r="X16" s="606"/>
      <c r="Y16" s="607"/>
      <c r="Z16" s="665" t="s">
        <v>228</v>
      </c>
      <c r="AA16" s="665"/>
      <c r="AB16" s="665"/>
      <c r="AC16" s="665"/>
      <c r="AD16" s="666" t="s">
        <v>228</v>
      </c>
      <c r="AE16" s="666"/>
      <c r="AF16" s="666"/>
      <c r="AG16" s="666"/>
      <c r="AH16" s="666"/>
      <c r="AI16" s="666"/>
      <c r="AJ16" s="666"/>
      <c r="AK16" s="666"/>
      <c r="AL16" s="608" t="s">
        <v>120</v>
      </c>
      <c r="AM16" s="609"/>
      <c r="AN16" s="609"/>
      <c r="AO16" s="667"/>
      <c r="AP16" s="600" t="s">
        <v>257</v>
      </c>
      <c r="AQ16" s="601"/>
      <c r="AR16" s="601"/>
      <c r="AS16" s="601"/>
      <c r="AT16" s="601"/>
      <c r="AU16" s="601"/>
      <c r="AV16" s="601"/>
      <c r="AW16" s="601"/>
      <c r="AX16" s="601"/>
      <c r="AY16" s="601"/>
      <c r="AZ16" s="601"/>
      <c r="BA16" s="601"/>
      <c r="BB16" s="601"/>
      <c r="BC16" s="601"/>
      <c r="BD16" s="601"/>
      <c r="BE16" s="601"/>
      <c r="BF16" s="602"/>
      <c r="BG16" s="603" t="s">
        <v>228</v>
      </c>
      <c r="BH16" s="606"/>
      <c r="BI16" s="606"/>
      <c r="BJ16" s="606"/>
      <c r="BK16" s="606"/>
      <c r="BL16" s="606"/>
      <c r="BM16" s="606"/>
      <c r="BN16" s="607"/>
      <c r="BO16" s="665" t="s">
        <v>130</v>
      </c>
      <c r="BP16" s="665"/>
      <c r="BQ16" s="665"/>
      <c r="BR16" s="665"/>
      <c r="BS16" s="611" t="s">
        <v>228</v>
      </c>
      <c r="BT16" s="606"/>
      <c r="BU16" s="606"/>
      <c r="BV16" s="606"/>
      <c r="BW16" s="606"/>
      <c r="BX16" s="606"/>
      <c r="BY16" s="606"/>
      <c r="BZ16" s="606"/>
      <c r="CA16" s="606"/>
      <c r="CB16" s="646"/>
      <c r="CD16" s="647" t="s">
        <v>258</v>
      </c>
      <c r="CE16" s="644"/>
      <c r="CF16" s="644"/>
      <c r="CG16" s="644"/>
      <c r="CH16" s="644"/>
      <c r="CI16" s="644"/>
      <c r="CJ16" s="644"/>
      <c r="CK16" s="644"/>
      <c r="CL16" s="644"/>
      <c r="CM16" s="644"/>
      <c r="CN16" s="644"/>
      <c r="CO16" s="644"/>
      <c r="CP16" s="644"/>
      <c r="CQ16" s="645"/>
      <c r="CR16" s="603">
        <v>399</v>
      </c>
      <c r="CS16" s="606"/>
      <c r="CT16" s="606"/>
      <c r="CU16" s="606"/>
      <c r="CV16" s="606"/>
      <c r="CW16" s="606"/>
      <c r="CX16" s="606"/>
      <c r="CY16" s="607"/>
      <c r="CZ16" s="665">
        <v>0</v>
      </c>
      <c r="DA16" s="665"/>
      <c r="DB16" s="665"/>
      <c r="DC16" s="665"/>
      <c r="DD16" s="611" t="s">
        <v>228</v>
      </c>
      <c r="DE16" s="606"/>
      <c r="DF16" s="606"/>
      <c r="DG16" s="606"/>
      <c r="DH16" s="606"/>
      <c r="DI16" s="606"/>
      <c r="DJ16" s="606"/>
      <c r="DK16" s="606"/>
      <c r="DL16" s="606"/>
      <c r="DM16" s="606"/>
      <c r="DN16" s="606"/>
      <c r="DO16" s="606"/>
      <c r="DP16" s="607"/>
      <c r="DQ16" s="611">
        <v>399</v>
      </c>
      <c r="DR16" s="606"/>
      <c r="DS16" s="606"/>
      <c r="DT16" s="606"/>
      <c r="DU16" s="606"/>
      <c r="DV16" s="606"/>
      <c r="DW16" s="606"/>
      <c r="DX16" s="606"/>
      <c r="DY16" s="606"/>
      <c r="DZ16" s="606"/>
      <c r="EA16" s="606"/>
      <c r="EB16" s="606"/>
      <c r="EC16" s="646"/>
    </row>
    <row r="17" spans="2:133" ht="11.25" customHeight="1">
      <c r="B17" s="600" t="s">
        <v>259</v>
      </c>
      <c r="C17" s="601"/>
      <c r="D17" s="601"/>
      <c r="E17" s="601"/>
      <c r="F17" s="601"/>
      <c r="G17" s="601"/>
      <c r="H17" s="601"/>
      <c r="I17" s="601"/>
      <c r="J17" s="601"/>
      <c r="K17" s="601"/>
      <c r="L17" s="601"/>
      <c r="M17" s="601"/>
      <c r="N17" s="601"/>
      <c r="O17" s="601"/>
      <c r="P17" s="601"/>
      <c r="Q17" s="602"/>
      <c r="R17" s="603">
        <v>2078</v>
      </c>
      <c r="S17" s="606"/>
      <c r="T17" s="606"/>
      <c r="U17" s="606"/>
      <c r="V17" s="606"/>
      <c r="W17" s="606"/>
      <c r="X17" s="606"/>
      <c r="Y17" s="607"/>
      <c r="Z17" s="665">
        <v>0</v>
      </c>
      <c r="AA17" s="665"/>
      <c r="AB17" s="665"/>
      <c r="AC17" s="665"/>
      <c r="AD17" s="666">
        <v>2078</v>
      </c>
      <c r="AE17" s="666"/>
      <c r="AF17" s="666"/>
      <c r="AG17" s="666"/>
      <c r="AH17" s="666"/>
      <c r="AI17" s="666"/>
      <c r="AJ17" s="666"/>
      <c r="AK17" s="666"/>
      <c r="AL17" s="608">
        <v>0</v>
      </c>
      <c r="AM17" s="609"/>
      <c r="AN17" s="609"/>
      <c r="AO17" s="667"/>
      <c r="AP17" s="600" t="s">
        <v>260</v>
      </c>
      <c r="AQ17" s="601"/>
      <c r="AR17" s="601"/>
      <c r="AS17" s="601"/>
      <c r="AT17" s="601"/>
      <c r="AU17" s="601"/>
      <c r="AV17" s="601"/>
      <c r="AW17" s="601"/>
      <c r="AX17" s="601"/>
      <c r="AY17" s="601"/>
      <c r="AZ17" s="601"/>
      <c r="BA17" s="601"/>
      <c r="BB17" s="601"/>
      <c r="BC17" s="601"/>
      <c r="BD17" s="601"/>
      <c r="BE17" s="601"/>
      <c r="BF17" s="602"/>
      <c r="BG17" s="603" t="s">
        <v>130</v>
      </c>
      <c r="BH17" s="606"/>
      <c r="BI17" s="606"/>
      <c r="BJ17" s="606"/>
      <c r="BK17" s="606"/>
      <c r="BL17" s="606"/>
      <c r="BM17" s="606"/>
      <c r="BN17" s="607"/>
      <c r="BO17" s="665" t="s">
        <v>130</v>
      </c>
      <c r="BP17" s="665"/>
      <c r="BQ17" s="665"/>
      <c r="BR17" s="665"/>
      <c r="BS17" s="611" t="s">
        <v>120</v>
      </c>
      <c r="BT17" s="606"/>
      <c r="BU17" s="606"/>
      <c r="BV17" s="606"/>
      <c r="BW17" s="606"/>
      <c r="BX17" s="606"/>
      <c r="BY17" s="606"/>
      <c r="BZ17" s="606"/>
      <c r="CA17" s="606"/>
      <c r="CB17" s="646"/>
      <c r="CD17" s="647" t="s">
        <v>261</v>
      </c>
      <c r="CE17" s="644"/>
      <c r="CF17" s="644"/>
      <c r="CG17" s="644"/>
      <c r="CH17" s="644"/>
      <c r="CI17" s="644"/>
      <c r="CJ17" s="644"/>
      <c r="CK17" s="644"/>
      <c r="CL17" s="644"/>
      <c r="CM17" s="644"/>
      <c r="CN17" s="644"/>
      <c r="CO17" s="644"/>
      <c r="CP17" s="644"/>
      <c r="CQ17" s="645"/>
      <c r="CR17" s="603">
        <v>432095</v>
      </c>
      <c r="CS17" s="606"/>
      <c r="CT17" s="606"/>
      <c r="CU17" s="606"/>
      <c r="CV17" s="606"/>
      <c r="CW17" s="606"/>
      <c r="CX17" s="606"/>
      <c r="CY17" s="607"/>
      <c r="CZ17" s="665">
        <v>4.4000000000000004</v>
      </c>
      <c r="DA17" s="665"/>
      <c r="DB17" s="665"/>
      <c r="DC17" s="665"/>
      <c r="DD17" s="611" t="s">
        <v>130</v>
      </c>
      <c r="DE17" s="606"/>
      <c r="DF17" s="606"/>
      <c r="DG17" s="606"/>
      <c r="DH17" s="606"/>
      <c r="DI17" s="606"/>
      <c r="DJ17" s="606"/>
      <c r="DK17" s="606"/>
      <c r="DL17" s="606"/>
      <c r="DM17" s="606"/>
      <c r="DN17" s="606"/>
      <c r="DO17" s="606"/>
      <c r="DP17" s="607"/>
      <c r="DQ17" s="611">
        <v>422714</v>
      </c>
      <c r="DR17" s="606"/>
      <c r="DS17" s="606"/>
      <c r="DT17" s="606"/>
      <c r="DU17" s="606"/>
      <c r="DV17" s="606"/>
      <c r="DW17" s="606"/>
      <c r="DX17" s="606"/>
      <c r="DY17" s="606"/>
      <c r="DZ17" s="606"/>
      <c r="EA17" s="606"/>
      <c r="EB17" s="606"/>
      <c r="EC17" s="646"/>
    </row>
    <row r="18" spans="2:133" ht="11.25" customHeight="1">
      <c r="B18" s="600" t="s">
        <v>262</v>
      </c>
      <c r="C18" s="601"/>
      <c r="D18" s="601"/>
      <c r="E18" s="601"/>
      <c r="F18" s="601"/>
      <c r="G18" s="601"/>
      <c r="H18" s="601"/>
      <c r="I18" s="601"/>
      <c r="J18" s="601"/>
      <c r="K18" s="601"/>
      <c r="L18" s="601"/>
      <c r="M18" s="601"/>
      <c r="N18" s="601"/>
      <c r="O18" s="601"/>
      <c r="P18" s="601"/>
      <c r="Q18" s="602"/>
      <c r="R18" s="603">
        <v>1299605</v>
      </c>
      <c r="S18" s="606"/>
      <c r="T18" s="606"/>
      <c r="U18" s="606"/>
      <c r="V18" s="606"/>
      <c r="W18" s="606"/>
      <c r="X18" s="606"/>
      <c r="Y18" s="607"/>
      <c r="Z18" s="665">
        <v>12.3</v>
      </c>
      <c r="AA18" s="665"/>
      <c r="AB18" s="665"/>
      <c r="AC18" s="665"/>
      <c r="AD18" s="666">
        <v>1182854</v>
      </c>
      <c r="AE18" s="666"/>
      <c r="AF18" s="666"/>
      <c r="AG18" s="666"/>
      <c r="AH18" s="666"/>
      <c r="AI18" s="666"/>
      <c r="AJ18" s="666"/>
      <c r="AK18" s="666"/>
      <c r="AL18" s="608">
        <v>26.8</v>
      </c>
      <c r="AM18" s="609"/>
      <c r="AN18" s="609"/>
      <c r="AO18" s="667"/>
      <c r="AP18" s="600" t="s">
        <v>263</v>
      </c>
      <c r="AQ18" s="601"/>
      <c r="AR18" s="601"/>
      <c r="AS18" s="601"/>
      <c r="AT18" s="601"/>
      <c r="AU18" s="601"/>
      <c r="AV18" s="601"/>
      <c r="AW18" s="601"/>
      <c r="AX18" s="601"/>
      <c r="AY18" s="601"/>
      <c r="AZ18" s="601"/>
      <c r="BA18" s="601"/>
      <c r="BB18" s="601"/>
      <c r="BC18" s="601"/>
      <c r="BD18" s="601"/>
      <c r="BE18" s="601"/>
      <c r="BF18" s="602"/>
      <c r="BG18" s="603" t="s">
        <v>120</v>
      </c>
      <c r="BH18" s="606"/>
      <c r="BI18" s="606"/>
      <c r="BJ18" s="606"/>
      <c r="BK18" s="606"/>
      <c r="BL18" s="606"/>
      <c r="BM18" s="606"/>
      <c r="BN18" s="607"/>
      <c r="BO18" s="665" t="s">
        <v>228</v>
      </c>
      <c r="BP18" s="665"/>
      <c r="BQ18" s="665"/>
      <c r="BR18" s="665"/>
      <c r="BS18" s="611" t="s">
        <v>130</v>
      </c>
      <c r="BT18" s="606"/>
      <c r="BU18" s="606"/>
      <c r="BV18" s="606"/>
      <c r="BW18" s="606"/>
      <c r="BX18" s="606"/>
      <c r="BY18" s="606"/>
      <c r="BZ18" s="606"/>
      <c r="CA18" s="606"/>
      <c r="CB18" s="646"/>
      <c r="CD18" s="647" t="s">
        <v>264</v>
      </c>
      <c r="CE18" s="644"/>
      <c r="CF18" s="644"/>
      <c r="CG18" s="644"/>
      <c r="CH18" s="644"/>
      <c r="CI18" s="644"/>
      <c r="CJ18" s="644"/>
      <c r="CK18" s="644"/>
      <c r="CL18" s="644"/>
      <c r="CM18" s="644"/>
      <c r="CN18" s="644"/>
      <c r="CO18" s="644"/>
      <c r="CP18" s="644"/>
      <c r="CQ18" s="645"/>
      <c r="CR18" s="603" t="s">
        <v>228</v>
      </c>
      <c r="CS18" s="606"/>
      <c r="CT18" s="606"/>
      <c r="CU18" s="606"/>
      <c r="CV18" s="606"/>
      <c r="CW18" s="606"/>
      <c r="CX18" s="606"/>
      <c r="CY18" s="607"/>
      <c r="CZ18" s="665" t="s">
        <v>228</v>
      </c>
      <c r="DA18" s="665"/>
      <c r="DB18" s="665"/>
      <c r="DC18" s="665"/>
      <c r="DD18" s="611" t="s">
        <v>130</v>
      </c>
      <c r="DE18" s="606"/>
      <c r="DF18" s="606"/>
      <c r="DG18" s="606"/>
      <c r="DH18" s="606"/>
      <c r="DI18" s="606"/>
      <c r="DJ18" s="606"/>
      <c r="DK18" s="606"/>
      <c r="DL18" s="606"/>
      <c r="DM18" s="606"/>
      <c r="DN18" s="606"/>
      <c r="DO18" s="606"/>
      <c r="DP18" s="607"/>
      <c r="DQ18" s="611" t="s">
        <v>120</v>
      </c>
      <c r="DR18" s="606"/>
      <c r="DS18" s="606"/>
      <c r="DT18" s="606"/>
      <c r="DU18" s="606"/>
      <c r="DV18" s="606"/>
      <c r="DW18" s="606"/>
      <c r="DX18" s="606"/>
      <c r="DY18" s="606"/>
      <c r="DZ18" s="606"/>
      <c r="EA18" s="606"/>
      <c r="EB18" s="606"/>
      <c r="EC18" s="646"/>
    </row>
    <row r="19" spans="2:133" ht="11.25" customHeight="1">
      <c r="B19" s="600" t="s">
        <v>265</v>
      </c>
      <c r="C19" s="601"/>
      <c r="D19" s="601"/>
      <c r="E19" s="601"/>
      <c r="F19" s="601"/>
      <c r="G19" s="601"/>
      <c r="H19" s="601"/>
      <c r="I19" s="601"/>
      <c r="J19" s="601"/>
      <c r="K19" s="601"/>
      <c r="L19" s="601"/>
      <c r="M19" s="601"/>
      <c r="N19" s="601"/>
      <c r="O19" s="601"/>
      <c r="P19" s="601"/>
      <c r="Q19" s="602"/>
      <c r="R19" s="603">
        <v>1182854</v>
      </c>
      <c r="S19" s="606"/>
      <c r="T19" s="606"/>
      <c r="U19" s="606"/>
      <c r="V19" s="606"/>
      <c r="W19" s="606"/>
      <c r="X19" s="606"/>
      <c r="Y19" s="607"/>
      <c r="Z19" s="665">
        <v>11.2</v>
      </c>
      <c r="AA19" s="665"/>
      <c r="AB19" s="665"/>
      <c r="AC19" s="665"/>
      <c r="AD19" s="666">
        <v>1182854</v>
      </c>
      <c r="AE19" s="666"/>
      <c r="AF19" s="666"/>
      <c r="AG19" s="666"/>
      <c r="AH19" s="666"/>
      <c r="AI19" s="666"/>
      <c r="AJ19" s="666"/>
      <c r="AK19" s="666"/>
      <c r="AL19" s="608">
        <v>26.8</v>
      </c>
      <c r="AM19" s="609"/>
      <c r="AN19" s="609"/>
      <c r="AO19" s="667"/>
      <c r="AP19" s="600" t="s">
        <v>266</v>
      </c>
      <c r="AQ19" s="601"/>
      <c r="AR19" s="601"/>
      <c r="AS19" s="601"/>
      <c r="AT19" s="601"/>
      <c r="AU19" s="601"/>
      <c r="AV19" s="601"/>
      <c r="AW19" s="601"/>
      <c r="AX19" s="601"/>
      <c r="AY19" s="601"/>
      <c r="AZ19" s="601"/>
      <c r="BA19" s="601"/>
      <c r="BB19" s="601"/>
      <c r="BC19" s="601"/>
      <c r="BD19" s="601"/>
      <c r="BE19" s="601"/>
      <c r="BF19" s="602"/>
      <c r="BG19" s="603" t="s">
        <v>120</v>
      </c>
      <c r="BH19" s="606"/>
      <c r="BI19" s="606"/>
      <c r="BJ19" s="606"/>
      <c r="BK19" s="606"/>
      <c r="BL19" s="606"/>
      <c r="BM19" s="606"/>
      <c r="BN19" s="607"/>
      <c r="BO19" s="665" t="s">
        <v>228</v>
      </c>
      <c r="BP19" s="665"/>
      <c r="BQ19" s="665"/>
      <c r="BR19" s="665"/>
      <c r="BS19" s="611" t="s">
        <v>228</v>
      </c>
      <c r="BT19" s="606"/>
      <c r="BU19" s="606"/>
      <c r="BV19" s="606"/>
      <c r="BW19" s="606"/>
      <c r="BX19" s="606"/>
      <c r="BY19" s="606"/>
      <c r="BZ19" s="606"/>
      <c r="CA19" s="606"/>
      <c r="CB19" s="646"/>
      <c r="CD19" s="647" t="s">
        <v>267</v>
      </c>
      <c r="CE19" s="644"/>
      <c r="CF19" s="644"/>
      <c r="CG19" s="644"/>
      <c r="CH19" s="644"/>
      <c r="CI19" s="644"/>
      <c r="CJ19" s="644"/>
      <c r="CK19" s="644"/>
      <c r="CL19" s="644"/>
      <c r="CM19" s="644"/>
      <c r="CN19" s="644"/>
      <c r="CO19" s="644"/>
      <c r="CP19" s="644"/>
      <c r="CQ19" s="645"/>
      <c r="CR19" s="603" t="s">
        <v>120</v>
      </c>
      <c r="CS19" s="606"/>
      <c r="CT19" s="606"/>
      <c r="CU19" s="606"/>
      <c r="CV19" s="606"/>
      <c r="CW19" s="606"/>
      <c r="CX19" s="606"/>
      <c r="CY19" s="607"/>
      <c r="CZ19" s="665" t="s">
        <v>130</v>
      </c>
      <c r="DA19" s="665"/>
      <c r="DB19" s="665"/>
      <c r="DC19" s="665"/>
      <c r="DD19" s="611" t="s">
        <v>130</v>
      </c>
      <c r="DE19" s="606"/>
      <c r="DF19" s="606"/>
      <c r="DG19" s="606"/>
      <c r="DH19" s="606"/>
      <c r="DI19" s="606"/>
      <c r="DJ19" s="606"/>
      <c r="DK19" s="606"/>
      <c r="DL19" s="606"/>
      <c r="DM19" s="606"/>
      <c r="DN19" s="606"/>
      <c r="DO19" s="606"/>
      <c r="DP19" s="607"/>
      <c r="DQ19" s="611" t="s">
        <v>228</v>
      </c>
      <c r="DR19" s="606"/>
      <c r="DS19" s="606"/>
      <c r="DT19" s="606"/>
      <c r="DU19" s="606"/>
      <c r="DV19" s="606"/>
      <c r="DW19" s="606"/>
      <c r="DX19" s="606"/>
      <c r="DY19" s="606"/>
      <c r="DZ19" s="606"/>
      <c r="EA19" s="606"/>
      <c r="EB19" s="606"/>
      <c r="EC19" s="646"/>
    </row>
    <row r="20" spans="2:133" ht="11.25" customHeight="1">
      <c r="B20" s="600" t="s">
        <v>268</v>
      </c>
      <c r="C20" s="601"/>
      <c r="D20" s="601"/>
      <c r="E20" s="601"/>
      <c r="F20" s="601"/>
      <c r="G20" s="601"/>
      <c r="H20" s="601"/>
      <c r="I20" s="601"/>
      <c r="J20" s="601"/>
      <c r="K20" s="601"/>
      <c r="L20" s="601"/>
      <c r="M20" s="601"/>
      <c r="N20" s="601"/>
      <c r="O20" s="601"/>
      <c r="P20" s="601"/>
      <c r="Q20" s="602"/>
      <c r="R20" s="603">
        <v>116751</v>
      </c>
      <c r="S20" s="606"/>
      <c r="T20" s="606"/>
      <c r="U20" s="606"/>
      <c r="V20" s="606"/>
      <c r="W20" s="606"/>
      <c r="X20" s="606"/>
      <c r="Y20" s="607"/>
      <c r="Z20" s="665">
        <v>1.1000000000000001</v>
      </c>
      <c r="AA20" s="665"/>
      <c r="AB20" s="665"/>
      <c r="AC20" s="665"/>
      <c r="AD20" s="666" t="s">
        <v>120</v>
      </c>
      <c r="AE20" s="666"/>
      <c r="AF20" s="666"/>
      <c r="AG20" s="666"/>
      <c r="AH20" s="666"/>
      <c r="AI20" s="666"/>
      <c r="AJ20" s="666"/>
      <c r="AK20" s="666"/>
      <c r="AL20" s="608" t="s">
        <v>120</v>
      </c>
      <c r="AM20" s="609"/>
      <c r="AN20" s="609"/>
      <c r="AO20" s="667"/>
      <c r="AP20" s="600" t="s">
        <v>269</v>
      </c>
      <c r="AQ20" s="601"/>
      <c r="AR20" s="601"/>
      <c r="AS20" s="601"/>
      <c r="AT20" s="601"/>
      <c r="AU20" s="601"/>
      <c r="AV20" s="601"/>
      <c r="AW20" s="601"/>
      <c r="AX20" s="601"/>
      <c r="AY20" s="601"/>
      <c r="AZ20" s="601"/>
      <c r="BA20" s="601"/>
      <c r="BB20" s="601"/>
      <c r="BC20" s="601"/>
      <c r="BD20" s="601"/>
      <c r="BE20" s="601"/>
      <c r="BF20" s="602"/>
      <c r="BG20" s="603" t="s">
        <v>120</v>
      </c>
      <c r="BH20" s="606"/>
      <c r="BI20" s="606"/>
      <c r="BJ20" s="606"/>
      <c r="BK20" s="606"/>
      <c r="BL20" s="606"/>
      <c r="BM20" s="606"/>
      <c r="BN20" s="607"/>
      <c r="BO20" s="665" t="s">
        <v>120</v>
      </c>
      <c r="BP20" s="665"/>
      <c r="BQ20" s="665"/>
      <c r="BR20" s="665"/>
      <c r="BS20" s="611" t="s">
        <v>130</v>
      </c>
      <c r="BT20" s="606"/>
      <c r="BU20" s="606"/>
      <c r="BV20" s="606"/>
      <c r="BW20" s="606"/>
      <c r="BX20" s="606"/>
      <c r="BY20" s="606"/>
      <c r="BZ20" s="606"/>
      <c r="CA20" s="606"/>
      <c r="CB20" s="646"/>
      <c r="CD20" s="647" t="s">
        <v>270</v>
      </c>
      <c r="CE20" s="644"/>
      <c r="CF20" s="644"/>
      <c r="CG20" s="644"/>
      <c r="CH20" s="644"/>
      <c r="CI20" s="644"/>
      <c r="CJ20" s="644"/>
      <c r="CK20" s="644"/>
      <c r="CL20" s="644"/>
      <c r="CM20" s="644"/>
      <c r="CN20" s="644"/>
      <c r="CO20" s="644"/>
      <c r="CP20" s="644"/>
      <c r="CQ20" s="645"/>
      <c r="CR20" s="603">
        <v>9737046</v>
      </c>
      <c r="CS20" s="606"/>
      <c r="CT20" s="606"/>
      <c r="CU20" s="606"/>
      <c r="CV20" s="606"/>
      <c r="CW20" s="606"/>
      <c r="CX20" s="606"/>
      <c r="CY20" s="607"/>
      <c r="CZ20" s="665">
        <v>100</v>
      </c>
      <c r="DA20" s="665"/>
      <c r="DB20" s="665"/>
      <c r="DC20" s="665"/>
      <c r="DD20" s="611">
        <v>2882625</v>
      </c>
      <c r="DE20" s="606"/>
      <c r="DF20" s="606"/>
      <c r="DG20" s="606"/>
      <c r="DH20" s="606"/>
      <c r="DI20" s="606"/>
      <c r="DJ20" s="606"/>
      <c r="DK20" s="606"/>
      <c r="DL20" s="606"/>
      <c r="DM20" s="606"/>
      <c r="DN20" s="606"/>
      <c r="DO20" s="606"/>
      <c r="DP20" s="607"/>
      <c r="DQ20" s="611">
        <v>5068476</v>
      </c>
      <c r="DR20" s="606"/>
      <c r="DS20" s="606"/>
      <c r="DT20" s="606"/>
      <c r="DU20" s="606"/>
      <c r="DV20" s="606"/>
      <c r="DW20" s="606"/>
      <c r="DX20" s="606"/>
      <c r="DY20" s="606"/>
      <c r="DZ20" s="606"/>
      <c r="EA20" s="606"/>
      <c r="EB20" s="606"/>
      <c r="EC20" s="646"/>
    </row>
    <row r="21" spans="2:133" ht="11.25" customHeight="1">
      <c r="B21" s="600" t="s">
        <v>271</v>
      </c>
      <c r="C21" s="601"/>
      <c r="D21" s="601"/>
      <c r="E21" s="601"/>
      <c r="F21" s="601"/>
      <c r="G21" s="601"/>
      <c r="H21" s="601"/>
      <c r="I21" s="601"/>
      <c r="J21" s="601"/>
      <c r="K21" s="601"/>
      <c r="L21" s="601"/>
      <c r="M21" s="601"/>
      <c r="N21" s="601"/>
      <c r="O21" s="601"/>
      <c r="P21" s="601"/>
      <c r="Q21" s="602"/>
      <c r="R21" s="603" t="s">
        <v>228</v>
      </c>
      <c r="S21" s="606"/>
      <c r="T21" s="606"/>
      <c r="U21" s="606"/>
      <c r="V21" s="606"/>
      <c r="W21" s="606"/>
      <c r="X21" s="606"/>
      <c r="Y21" s="607"/>
      <c r="Z21" s="665" t="s">
        <v>228</v>
      </c>
      <c r="AA21" s="665"/>
      <c r="AB21" s="665"/>
      <c r="AC21" s="665"/>
      <c r="AD21" s="666" t="s">
        <v>228</v>
      </c>
      <c r="AE21" s="666"/>
      <c r="AF21" s="666"/>
      <c r="AG21" s="666"/>
      <c r="AH21" s="666"/>
      <c r="AI21" s="666"/>
      <c r="AJ21" s="666"/>
      <c r="AK21" s="666"/>
      <c r="AL21" s="608" t="s">
        <v>228</v>
      </c>
      <c r="AM21" s="609"/>
      <c r="AN21" s="609"/>
      <c r="AO21" s="667"/>
      <c r="AP21" s="711" t="s">
        <v>272</v>
      </c>
      <c r="AQ21" s="718"/>
      <c r="AR21" s="718"/>
      <c r="AS21" s="718"/>
      <c r="AT21" s="718"/>
      <c r="AU21" s="718"/>
      <c r="AV21" s="718"/>
      <c r="AW21" s="718"/>
      <c r="AX21" s="718"/>
      <c r="AY21" s="718"/>
      <c r="AZ21" s="718"/>
      <c r="BA21" s="718"/>
      <c r="BB21" s="718"/>
      <c r="BC21" s="718"/>
      <c r="BD21" s="718"/>
      <c r="BE21" s="718"/>
      <c r="BF21" s="713"/>
      <c r="BG21" s="603" t="s">
        <v>228</v>
      </c>
      <c r="BH21" s="606"/>
      <c r="BI21" s="606"/>
      <c r="BJ21" s="606"/>
      <c r="BK21" s="606"/>
      <c r="BL21" s="606"/>
      <c r="BM21" s="606"/>
      <c r="BN21" s="607"/>
      <c r="BO21" s="665" t="s">
        <v>120</v>
      </c>
      <c r="BP21" s="665"/>
      <c r="BQ21" s="665"/>
      <c r="BR21" s="665"/>
      <c r="BS21" s="611" t="s">
        <v>130</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273</v>
      </c>
      <c r="C22" s="601"/>
      <c r="D22" s="601"/>
      <c r="E22" s="601"/>
      <c r="F22" s="601"/>
      <c r="G22" s="601"/>
      <c r="H22" s="601"/>
      <c r="I22" s="601"/>
      <c r="J22" s="601"/>
      <c r="K22" s="601"/>
      <c r="L22" s="601"/>
      <c r="M22" s="601"/>
      <c r="N22" s="601"/>
      <c r="O22" s="601"/>
      <c r="P22" s="601"/>
      <c r="Q22" s="602"/>
      <c r="R22" s="603">
        <v>3251311</v>
      </c>
      <c r="S22" s="606"/>
      <c r="T22" s="606"/>
      <c r="U22" s="606"/>
      <c r="V22" s="606"/>
      <c r="W22" s="606"/>
      <c r="X22" s="606"/>
      <c r="Y22" s="607"/>
      <c r="Z22" s="665">
        <v>30.7</v>
      </c>
      <c r="AA22" s="665"/>
      <c r="AB22" s="665"/>
      <c r="AC22" s="665"/>
      <c r="AD22" s="666">
        <v>3134560</v>
      </c>
      <c r="AE22" s="666"/>
      <c r="AF22" s="666"/>
      <c r="AG22" s="666"/>
      <c r="AH22" s="666"/>
      <c r="AI22" s="666"/>
      <c r="AJ22" s="666"/>
      <c r="AK22" s="666"/>
      <c r="AL22" s="608">
        <v>71.099999999999994</v>
      </c>
      <c r="AM22" s="609"/>
      <c r="AN22" s="609"/>
      <c r="AO22" s="667"/>
      <c r="AP22" s="711" t="s">
        <v>274</v>
      </c>
      <c r="AQ22" s="718"/>
      <c r="AR22" s="718"/>
      <c r="AS22" s="718"/>
      <c r="AT22" s="718"/>
      <c r="AU22" s="718"/>
      <c r="AV22" s="718"/>
      <c r="AW22" s="718"/>
      <c r="AX22" s="718"/>
      <c r="AY22" s="718"/>
      <c r="AZ22" s="718"/>
      <c r="BA22" s="718"/>
      <c r="BB22" s="718"/>
      <c r="BC22" s="718"/>
      <c r="BD22" s="718"/>
      <c r="BE22" s="718"/>
      <c r="BF22" s="713"/>
      <c r="BG22" s="603" t="s">
        <v>228</v>
      </c>
      <c r="BH22" s="606"/>
      <c r="BI22" s="606"/>
      <c r="BJ22" s="606"/>
      <c r="BK22" s="606"/>
      <c r="BL22" s="606"/>
      <c r="BM22" s="606"/>
      <c r="BN22" s="607"/>
      <c r="BO22" s="665" t="s">
        <v>228</v>
      </c>
      <c r="BP22" s="665"/>
      <c r="BQ22" s="665"/>
      <c r="BR22" s="665"/>
      <c r="BS22" s="611" t="s">
        <v>228</v>
      </c>
      <c r="BT22" s="606"/>
      <c r="BU22" s="606"/>
      <c r="BV22" s="606"/>
      <c r="BW22" s="606"/>
      <c r="BX22" s="606"/>
      <c r="BY22" s="606"/>
      <c r="BZ22" s="606"/>
      <c r="CA22" s="606"/>
      <c r="CB22" s="646"/>
      <c r="CD22" s="720" t="s">
        <v>275</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276</v>
      </c>
      <c r="C23" s="601"/>
      <c r="D23" s="601"/>
      <c r="E23" s="601"/>
      <c r="F23" s="601"/>
      <c r="G23" s="601"/>
      <c r="H23" s="601"/>
      <c r="I23" s="601"/>
      <c r="J23" s="601"/>
      <c r="K23" s="601"/>
      <c r="L23" s="601"/>
      <c r="M23" s="601"/>
      <c r="N23" s="601"/>
      <c r="O23" s="601"/>
      <c r="P23" s="601"/>
      <c r="Q23" s="602"/>
      <c r="R23" s="603">
        <v>1562</v>
      </c>
      <c r="S23" s="606"/>
      <c r="T23" s="606"/>
      <c r="U23" s="606"/>
      <c r="V23" s="606"/>
      <c r="W23" s="606"/>
      <c r="X23" s="606"/>
      <c r="Y23" s="607"/>
      <c r="Z23" s="665">
        <v>0</v>
      </c>
      <c r="AA23" s="665"/>
      <c r="AB23" s="665"/>
      <c r="AC23" s="665"/>
      <c r="AD23" s="666">
        <v>1562</v>
      </c>
      <c r="AE23" s="666"/>
      <c r="AF23" s="666"/>
      <c r="AG23" s="666"/>
      <c r="AH23" s="666"/>
      <c r="AI23" s="666"/>
      <c r="AJ23" s="666"/>
      <c r="AK23" s="666"/>
      <c r="AL23" s="608">
        <v>0</v>
      </c>
      <c r="AM23" s="609"/>
      <c r="AN23" s="609"/>
      <c r="AO23" s="667"/>
      <c r="AP23" s="711" t="s">
        <v>277</v>
      </c>
      <c r="AQ23" s="718"/>
      <c r="AR23" s="718"/>
      <c r="AS23" s="718"/>
      <c r="AT23" s="718"/>
      <c r="AU23" s="718"/>
      <c r="AV23" s="718"/>
      <c r="AW23" s="718"/>
      <c r="AX23" s="718"/>
      <c r="AY23" s="718"/>
      <c r="AZ23" s="718"/>
      <c r="BA23" s="718"/>
      <c r="BB23" s="718"/>
      <c r="BC23" s="718"/>
      <c r="BD23" s="718"/>
      <c r="BE23" s="718"/>
      <c r="BF23" s="713"/>
      <c r="BG23" s="603" t="s">
        <v>228</v>
      </c>
      <c r="BH23" s="606"/>
      <c r="BI23" s="606"/>
      <c r="BJ23" s="606"/>
      <c r="BK23" s="606"/>
      <c r="BL23" s="606"/>
      <c r="BM23" s="606"/>
      <c r="BN23" s="607"/>
      <c r="BO23" s="665" t="s">
        <v>130</v>
      </c>
      <c r="BP23" s="665"/>
      <c r="BQ23" s="665"/>
      <c r="BR23" s="665"/>
      <c r="BS23" s="611" t="s">
        <v>228</v>
      </c>
      <c r="BT23" s="606"/>
      <c r="BU23" s="606"/>
      <c r="BV23" s="606"/>
      <c r="BW23" s="606"/>
      <c r="BX23" s="606"/>
      <c r="BY23" s="606"/>
      <c r="BZ23" s="606"/>
      <c r="CA23" s="606"/>
      <c r="CB23" s="646"/>
      <c r="CD23" s="720" t="s">
        <v>216</v>
      </c>
      <c r="CE23" s="721"/>
      <c r="CF23" s="721"/>
      <c r="CG23" s="721"/>
      <c r="CH23" s="721"/>
      <c r="CI23" s="721"/>
      <c r="CJ23" s="721"/>
      <c r="CK23" s="721"/>
      <c r="CL23" s="721"/>
      <c r="CM23" s="721"/>
      <c r="CN23" s="721"/>
      <c r="CO23" s="721"/>
      <c r="CP23" s="721"/>
      <c r="CQ23" s="722"/>
      <c r="CR23" s="720" t="s">
        <v>278</v>
      </c>
      <c r="CS23" s="721"/>
      <c r="CT23" s="721"/>
      <c r="CU23" s="721"/>
      <c r="CV23" s="721"/>
      <c r="CW23" s="721"/>
      <c r="CX23" s="721"/>
      <c r="CY23" s="722"/>
      <c r="CZ23" s="720" t="s">
        <v>279</v>
      </c>
      <c r="DA23" s="721"/>
      <c r="DB23" s="721"/>
      <c r="DC23" s="722"/>
      <c r="DD23" s="720" t="s">
        <v>280</v>
      </c>
      <c r="DE23" s="721"/>
      <c r="DF23" s="721"/>
      <c r="DG23" s="721"/>
      <c r="DH23" s="721"/>
      <c r="DI23" s="721"/>
      <c r="DJ23" s="721"/>
      <c r="DK23" s="722"/>
      <c r="DL23" s="729" t="s">
        <v>281</v>
      </c>
      <c r="DM23" s="730"/>
      <c r="DN23" s="730"/>
      <c r="DO23" s="730"/>
      <c r="DP23" s="730"/>
      <c r="DQ23" s="730"/>
      <c r="DR23" s="730"/>
      <c r="DS23" s="730"/>
      <c r="DT23" s="730"/>
      <c r="DU23" s="730"/>
      <c r="DV23" s="731"/>
      <c r="DW23" s="720" t="s">
        <v>282</v>
      </c>
      <c r="DX23" s="721"/>
      <c r="DY23" s="721"/>
      <c r="DZ23" s="721"/>
      <c r="EA23" s="721"/>
      <c r="EB23" s="721"/>
      <c r="EC23" s="722"/>
    </row>
    <row r="24" spans="2:133" ht="11.25" customHeight="1">
      <c r="B24" s="600" t="s">
        <v>283</v>
      </c>
      <c r="C24" s="601"/>
      <c r="D24" s="601"/>
      <c r="E24" s="601"/>
      <c r="F24" s="601"/>
      <c r="G24" s="601"/>
      <c r="H24" s="601"/>
      <c r="I24" s="601"/>
      <c r="J24" s="601"/>
      <c r="K24" s="601"/>
      <c r="L24" s="601"/>
      <c r="M24" s="601"/>
      <c r="N24" s="601"/>
      <c r="O24" s="601"/>
      <c r="P24" s="601"/>
      <c r="Q24" s="602"/>
      <c r="R24" s="603">
        <v>423267</v>
      </c>
      <c r="S24" s="606"/>
      <c r="T24" s="606"/>
      <c r="U24" s="606"/>
      <c r="V24" s="606"/>
      <c r="W24" s="606"/>
      <c r="X24" s="606"/>
      <c r="Y24" s="607"/>
      <c r="Z24" s="665">
        <v>4</v>
      </c>
      <c r="AA24" s="665"/>
      <c r="AB24" s="665"/>
      <c r="AC24" s="665"/>
      <c r="AD24" s="666">
        <v>125</v>
      </c>
      <c r="AE24" s="666"/>
      <c r="AF24" s="666"/>
      <c r="AG24" s="666"/>
      <c r="AH24" s="666"/>
      <c r="AI24" s="666"/>
      <c r="AJ24" s="666"/>
      <c r="AK24" s="666"/>
      <c r="AL24" s="608">
        <v>0</v>
      </c>
      <c r="AM24" s="609"/>
      <c r="AN24" s="609"/>
      <c r="AO24" s="667"/>
      <c r="AP24" s="711" t="s">
        <v>284</v>
      </c>
      <c r="AQ24" s="718"/>
      <c r="AR24" s="718"/>
      <c r="AS24" s="718"/>
      <c r="AT24" s="718"/>
      <c r="AU24" s="718"/>
      <c r="AV24" s="718"/>
      <c r="AW24" s="718"/>
      <c r="AX24" s="718"/>
      <c r="AY24" s="718"/>
      <c r="AZ24" s="718"/>
      <c r="BA24" s="718"/>
      <c r="BB24" s="718"/>
      <c r="BC24" s="718"/>
      <c r="BD24" s="718"/>
      <c r="BE24" s="718"/>
      <c r="BF24" s="713"/>
      <c r="BG24" s="603" t="s">
        <v>130</v>
      </c>
      <c r="BH24" s="606"/>
      <c r="BI24" s="606"/>
      <c r="BJ24" s="606"/>
      <c r="BK24" s="606"/>
      <c r="BL24" s="606"/>
      <c r="BM24" s="606"/>
      <c r="BN24" s="607"/>
      <c r="BO24" s="665" t="s">
        <v>228</v>
      </c>
      <c r="BP24" s="665"/>
      <c r="BQ24" s="665"/>
      <c r="BR24" s="665"/>
      <c r="BS24" s="611" t="s">
        <v>120</v>
      </c>
      <c r="BT24" s="606"/>
      <c r="BU24" s="606"/>
      <c r="BV24" s="606"/>
      <c r="BW24" s="606"/>
      <c r="BX24" s="606"/>
      <c r="BY24" s="606"/>
      <c r="BZ24" s="606"/>
      <c r="CA24" s="606"/>
      <c r="CB24" s="646"/>
      <c r="CD24" s="674" t="s">
        <v>285</v>
      </c>
      <c r="CE24" s="675"/>
      <c r="CF24" s="675"/>
      <c r="CG24" s="675"/>
      <c r="CH24" s="675"/>
      <c r="CI24" s="675"/>
      <c r="CJ24" s="675"/>
      <c r="CK24" s="675"/>
      <c r="CL24" s="675"/>
      <c r="CM24" s="675"/>
      <c r="CN24" s="675"/>
      <c r="CO24" s="675"/>
      <c r="CP24" s="675"/>
      <c r="CQ24" s="676"/>
      <c r="CR24" s="668">
        <v>2398873</v>
      </c>
      <c r="CS24" s="669"/>
      <c r="CT24" s="669"/>
      <c r="CU24" s="669"/>
      <c r="CV24" s="669"/>
      <c r="CW24" s="669"/>
      <c r="CX24" s="669"/>
      <c r="CY24" s="715"/>
      <c r="CZ24" s="716">
        <v>24.6</v>
      </c>
      <c r="DA24" s="685"/>
      <c r="DB24" s="685"/>
      <c r="DC24" s="719"/>
      <c r="DD24" s="714">
        <v>1802869</v>
      </c>
      <c r="DE24" s="669"/>
      <c r="DF24" s="669"/>
      <c r="DG24" s="669"/>
      <c r="DH24" s="669"/>
      <c r="DI24" s="669"/>
      <c r="DJ24" s="669"/>
      <c r="DK24" s="715"/>
      <c r="DL24" s="714">
        <v>1793366</v>
      </c>
      <c r="DM24" s="669"/>
      <c r="DN24" s="669"/>
      <c r="DO24" s="669"/>
      <c r="DP24" s="669"/>
      <c r="DQ24" s="669"/>
      <c r="DR24" s="669"/>
      <c r="DS24" s="669"/>
      <c r="DT24" s="669"/>
      <c r="DU24" s="669"/>
      <c r="DV24" s="715"/>
      <c r="DW24" s="716">
        <v>39.4</v>
      </c>
      <c r="DX24" s="685"/>
      <c r="DY24" s="685"/>
      <c r="DZ24" s="685"/>
      <c r="EA24" s="685"/>
      <c r="EB24" s="685"/>
      <c r="EC24" s="717"/>
    </row>
    <row r="25" spans="2:133" ht="11.25" customHeight="1">
      <c r="B25" s="600" t="s">
        <v>286</v>
      </c>
      <c r="C25" s="601"/>
      <c r="D25" s="601"/>
      <c r="E25" s="601"/>
      <c r="F25" s="601"/>
      <c r="G25" s="601"/>
      <c r="H25" s="601"/>
      <c r="I25" s="601"/>
      <c r="J25" s="601"/>
      <c r="K25" s="601"/>
      <c r="L25" s="601"/>
      <c r="M25" s="601"/>
      <c r="N25" s="601"/>
      <c r="O25" s="601"/>
      <c r="P25" s="601"/>
      <c r="Q25" s="602"/>
      <c r="R25" s="603">
        <v>87700</v>
      </c>
      <c r="S25" s="606"/>
      <c r="T25" s="606"/>
      <c r="U25" s="606"/>
      <c r="V25" s="606"/>
      <c r="W25" s="606"/>
      <c r="X25" s="606"/>
      <c r="Y25" s="607"/>
      <c r="Z25" s="665">
        <v>0.8</v>
      </c>
      <c r="AA25" s="665"/>
      <c r="AB25" s="665"/>
      <c r="AC25" s="665"/>
      <c r="AD25" s="666" t="s">
        <v>228</v>
      </c>
      <c r="AE25" s="666"/>
      <c r="AF25" s="666"/>
      <c r="AG25" s="666"/>
      <c r="AH25" s="666"/>
      <c r="AI25" s="666"/>
      <c r="AJ25" s="666"/>
      <c r="AK25" s="666"/>
      <c r="AL25" s="608" t="s">
        <v>120</v>
      </c>
      <c r="AM25" s="609"/>
      <c r="AN25" s="609"/>
      <c r="AO25" s="667"/>
      <c r="AP25" s="711" t="s">
        <v>287</v>
      </c>
      <c r="AQ25" s="718"/>
      <c r="AR25" s="718"/>
      <c r="AS25" s="718"/>
      <c r="AT25" s="718"/>
      <c r="AU25" s="718"/>
      <c r="AV25" s="718"/>
      <c r="AW25" s="718"/>
      <c r="AX25" s="718"/>
      <c r="AY25" s="718"/>
      <c r="AZ25" s="718"/>
      <c r="BA25" s="718"/>
      <c r="BB25" s="718"/>
      <c r="BC25" s="718"/>
      <c r="BD25" s="718"/>
      <c r="BE25" s="718"/>
      <c r="BF25" s="713"/>
      <c r="BG25" s="603" t="s">
        <v>120</v>
      </c>
      <c r="BH25" s="606"/>
      <c r="BI25" s="606"/>
      <c r="BJ25" s="606"/>
      <c r="BK25" s="606"/>
      <c r="BL25" s="606"/>
      <c r="BM25" s="606"/>
      <c r="BN25" s="607"/>
      <c r="BO25" s="665" t="s">
        <v>130</v>
      </c>
      <c r="BP25" s="665"/>
      <c r="BQ25" s="665"/>
      <c r="BR25" s="665"/>
      <c r="BS25" s="611" t="s">
        <v>130</v>
      </c>
      <c r="BT25" s="606"/>
      <c r="BU25" s="606"/>
      <c r="BV25" s="606"/>
      <c r="BW25" s="606"/>
      <c r="BX25" s="606"/>
      <c r="BY25" s="606"/>
      <c r="BZ25" s="606"/>
      <c r="CA25" s="606"/>
      <c r="CB25" s="646"/>
      <c r="CD25" s="647" t="s">
        <v>288</v>
      </c>
      <c r="CE25" s="644"/>
      <c r="CF25" s="644"/>
      <c r="CG25" s="644"/>
      <c r="CH25" s="644"/>
      <c r="CI25" s="644"/>
      <c r="CJ25" s="644"/>
      <c r="CK25" s="644"/>
      <c r="CL25" s="644"/>
      <c r="CM25" s="644"/>
      <c r="CN25" s="644"/>
      <c r="CO25" s="644"/>
      <c r="CP25" s="644"/>
      <c r="CQ25" s="645"/>
      <c r="CR25" s="603">
        <v>1224693</v>
      </c>
      <c r="CS25" s="604"/>
      <c r="CT25" s="604"/>
      <c r="CU25" s="604"/>
      <c r="CV25" s="604"/>
      <c r="CW25" s="604"/>
      <c r="CX25" s="604"/>
      <c r="CY25" s="605"/>
      <c r="CZ25" s="608">
        <v>12.6</v>
      </c>
      <c r="DA25" s="637"/>
      <c r="DB25" s="637"/>
      <c r="DC25" s="638"/>
      <c r="DD25" s="611">
        <v>1100665</v>
      </c>
      <c r="DE25" s="604"/>
      <c r="DF25" s="604"/>
      <c r="DG25" s="604"/>
      <c r="DH25" s="604"/>
      <c r="DI25" s="604"/>
      <c r="DJ25" s="604"/>
      <c r="DK25" s="605"/>
      <c r="DL25" s="611">
        <v>1092847</v>
      </c>
      <c r="DM25" s="604"/>
      <c r="DN25" s="604"/>
      <c r="DO25" s="604"/>
      <c r="DP25" s="604"/>
      <c r="DQ25" s="604"/>
      <c r="DR25" s="604"/>
      <c r="DS25" s="604"/>
      <c r="DT25" s="604"/>
      <c r="DU25" s="604"/>
      <c r="DV25" s="605"/>
      <c r="DW25" s="608">
        <v>24</v>
      </c>
      <c r="DX25" s="637"/>
      <c r="DY25" s="637"/>
      <c r="DZ25" s="637"/>
      <c r="EA25" s="637"/>
      <c r="EB25" s="637"/>
      <c r="EC25" s="639"/>
    </row>
    <row r="26" spans="2:133" ht="11.25" customHeight="1">
      <c r="B26" s="600" t="s">
        <v>289</v>
      </c>
      <c r="C26" s="601"/>
      <c r="D26" s="601"/>
      <c r="E26" s="601"/>
      <c r="F26" s="601"/>
      <c r="G26" s="601"/>
      <c r="H26" s="601"/>
      <c r="I26" s="601"/>
      <c r="J26" s="601"/>
      <c r="K26" s="601"/>
      <c r="L26" s="601"/>
      <c r="M26" s="601"/>
      <c r="N26" s="601"/>
      <c r="O26" s="601"/>
      <c r="P26" s="601"/>
      <c r="Q26" s="602"/>
      <c r="R26" s="603">
        <v>113465</v>
      </c>
      <c r="S26" s="606"/>
      <c r="T26" s="606"/>
      <c r="U26" s="606"/>
      <c r="V26" s="606"/>
      <c r="W26" s="606"/>
      <c r="X26" s="606"/>
      <c r="Y26" s="607"/>
      <c r="Z26" s="665">
        <v>1.1000000000000001</v>
      </c>
      <c r="AA26" s="665"/>
      <c r="AB26" s="665"/>
      <c r="AC26" s="665"/>
      <c r="AD26" s="666" t="s">
        <v>228</v>
      </c>
      <c r="AE26" s="666"/>
      <c r="AF26" s="666"/>
      <c r="AG26" s="666"/>
      <c r="AH26" s="666"/>
      <c r="AI26" s="666"/>
      <c r="AJ26" s="666"/>
      <c r="AK26" s="666"/>
      <c r="AL26" s="608" t="s">
        <v>130</v>
      </c>
      <c r="AM26" s="609"/>
      <c r="AN26" s="609"/>
      <c r="AO26" s="667"/>
      <c r="AP26" s="711" t="s">
        <v>290</v>
      </c>
      <c r="AQ26" s="712"/>
      <c r="AR26" s="712"/>
      <c r="AS26" s="712"/>
      <c r="AT26" s="712"/>
      <c r="AU26" s="712"/>
      <c r="AV26" s="712"/>
      <c r="AW26" s="712"/>
      <c r="AX26" s="712"/>
      <c r="AY26" s="712"/>
      <c r="AZ26" s="712"/>
      <c r="BA26" s="712"/>
      <c r="BB26" s="712"/>
      <c r="BC26" s="712"/>
      <c r="BD26" s="712"/>
      <c r="BE26" s="712"/>
      <c r="BF26" s="713"/>
      <c r="BG26" s="603" t="s">
        <v>120</v>
      </c>
      <c r="BH26" s="606"/>
      <c r="BI26" s="606"/>
      <c r="BJ26" s="606"/>
      <c r="BK26" s="606"/>
      <c r="BL26" s="606"/>
      <c r="BM26" s="606"/>
      <c r="BN26" s="607"/>
      <c r="BO26" s="665" t="s">
        <v>228</v>
      </c>
      <c r="BP26" s="665"/>
      <c r="BQ26" s="665"/>
      <c r="BR26" s="665"/>
      <c r="BS26" s="611" t="s">
        <v>228</v>
      </c>
      <c r="BT26" s="606"/>
      <c r="BU26" s="606"/>
      <c r="BV26" s="606"/>
      <c r="BW26" s="606"/>
      <c r="BX26" s="606"/>
      <c r="BY26" s="606"/>
      <c r="BZ26" s="606"/>
      <c r="CA26" s="606"/>
      <c r="CB26" s="646"/>
      <c r="CD26" s="647" t="s">
        <v>291</v>
      </c>
      <c r="CE26" s="644"/>
      <c r="CF26" s="644"/>
      <c r="CG26" s="644"/>
      <c r="CH26" s="644"/>
      <c r="CI26" s="644"/>
      <c r="CJ26" s="644"/>
      <c r="CK26" s="644"/>
      <c r="CL26" s="644"/>
      <c r="CM26" s="644"/>
      <c r="CN26" s="644"/>
      <c r="CO26" s="644"/>
      <c r="CP26" s="644"/>
      <c r="CQ26" s="645"/>
      <c r="CR26" s="603">
        <v>642179</v>
      </c>
      <c r="CS26" s="606"/>
      <c r="CT26" s="606"/>
      <c r="CU26" s="606"/>
      <c r="CV26" s="606"/>
      <c r="CW26" s="606"/>
      <c r="CX26" s="606"/>
      <c r="CY26" s="607"/>
      <c r="CZ26" s="608">
        <v>6.6</v>
      </c>
      <c r="DA26" s="637"/>
      <c r="DB26" s="637"/>
      <c r="DC26" s="638"/>
      <c r="DD26" s="611">
        <v>577028</v>
      </c>
      <c r="DE26" s="606"/>
      <c r="DF26" s="606"/>
      <c r="DG26" s="606"/>
      <c r="DH26" s="606"/>
      <c r="DI26" s="606"/>
      <c r="DJ26" s="606"/>
      <c r="DK26" s="607"/>
      <c r="DL26" s="611" t="s">
        <v>228</v>
      </c>
      <c r="DM26" s="606"/>
      <c r="DN26" s="606"/>
      <c r="DO26" s="606"/>
      <c r="DP26" s="606"/>
      <c r="DQ26" s="606"/>
      <c r="DR26" s="606"/>
      <c r="DS26" s="606"/>
      <c r="DT26" s="606"/>
      <c r="DU26" s="606"/>
      <c r="DV26" s="607"/>
      <c r="DW26" s="608" t="s">
        <v>120</v>
      </c>
      <c r="DX26" s="637"/>
      <c r="DY26" s="637"/>
      <c r="DZ26" s="637"/>
      <c r="EA26" s="637"/>
      <c r="EB26" s="637"/>
      <c r="EC26" s="639"/>
    </row>
    <row r="27" spans="2:133" ht="11.25" customHeight="1">
      <c r="B27" s="600" t="s">
        <v>292</v>
      </c>
      <c r="C27" s="601"/>
      <c r="D27" s="601"/>
      <c r="E27" s="601"/>
      <c r="F27" s="601"/>
      <c r="G27" s="601"/>
      <c r="H27" s="601"/>
      <c r="I27" s="601"/>
      <c r="J27" s="601"/>
      <c r="K27" s="601"/>
      <c r="L27" s="601"/>
      <c r="M27" s="601"/>
      <c r="N27" s="601"/>
      <c r="O27" s="601"/>
      <c r="P27" s="601"/>
      <c r="Q27" s="602"/>
      <c r="R27" s="603">
        <v>1894218</v>
      </c>
      <c r="S27" s="606"/>
      <c r="T27" s="606"/>
      <c r="U27" s="606"/>
      <c r="V27" s="606"/>
      <c r="W27" s="606"/>
      <c r="X27" s="606"/>
      <c r="Y27" s="607"/>
      <c r="Z27" s="665">
        <v>17.899999999999999</v>
      </c>
      <c r="AA27" s="665"/>
      <c r="AB27" s="665"/>
      <c r="AC27" s="665"/>
      <c r="AD27" s="666" t="s">
        <v>228</v>
      </c>
      <c r="AE27" s="666"/>
      <c r="AF27" s="666"/>
      <c r="AG27" s="666"/>
      <c r="AH27" s="666"/>
      <c r="AI27" s="666"/>
      <c r="AJ27" s="666"/>
      <c r="AK27" s="666"/>
      <c r="AL27" s="608" t="s">
        <v>228</v>
      </c>
      <c r="AM27" s="609"/>
      <c r="AN27" s="609"/>
      <c r="AO27" s="667"/>
      <c r="AP27" s="600" t="s">
        <v>293</v>
      </c>
      <c r="AQ27" s="601"/>
      <c r="AR27" s="601"/>
      <c r="AS27" s="601"/>
      <c r="AT27" s="601"/>
      <c r="AU27" s="601"/>
      <c r="AV27" s="601"/>
      <c r="AW27" s="601"/>
      <c r="AX27" s="601"/>
      <c r="AY27" s="601"/>
      <c r="AZ27" s="601"/>
      <c r="BA27" s="601"/>
      <c r="BB27" s="601"/>
      <c r="BC27" s="601"/>
      <c r="BD27" s="601"/>
      <c r="BE27" s="601"/>
      <c r="BF27" s="602"/>
      <c r="BG27" s="603">
        <v>1626022</v>
      </c>
      <c r="BH27" s="606"/>
      <c r="BI27" s="606"/>
      <c r="BJ27" s="606"/>
      <c r="BK27" s="606"/>
      <c r="BL27" s="606"/>
      <c r="BM27" s="606"/>
      <c r="BN27" s="607"/>
      <c r="BO27" s="665">
        <v>100</v>
      </c>
      <c r="BP27" s="665"/>
      <c r="BQ27" s="665"/>
      <c r="BR27" s="665"/>
      <c r="BS27" s="611" t="s">
        <v>228</v>
      </c>
      <c r="BT27" s="606"/>
      <c r="BU27" s="606"/>
      <c r="BV27" s="606"/>
      <c r="BW27" s="606"/>
      <c r="BX27" s="606"/>
      <c r="BY27" s="606"/>
      <c r="BZ27" s="606"/>
      <c r="CA27" s="606"/>
      <c r="CB27" s="646"/>
      <c r="CD27" s="647" t="s">
        <v>294</v>
      </c>
      <c r="CE27" s="644"/>
      <c r="CF27" s="644"/>
      <c r="CG27" s="644"/>
      <c r="CH27" s="644"/>
      <c r="CI27" s="644"/>
      <c r="CJ27" s="644"/>
      <c r="CK27" s="644"/>
      <c r="CL27" s="644"/>
      <c r="CM27" s="644"/>
      <c r="CN27" s="644"/>
      <c r="CO27" s="644"/>
      <c r="CP27" s="644"/>
      <c r="CQ27" s="645"/>
      <c r="CR27" s="603">
        <v>742085</v>
      </c>
      <c r="CS27" s="604"/>
      <c r="CT27" s="604"/>
      <c r="CU27" s="604"/>
      <c r="CV27" s="604"/>
      <c r="CW27" s="604"/>
      <c r="CX27" s="604"/>
      <c r="CY27" s="605"/>
      <c r="CZ27" s="608">
        <v>7.6</v>
      </c>
      <c r="DA27" s="637"/>
      <c r="DB27" s="637"/>
      <c r="DC27" s="638"/>
      <c r="DD27" s="611">
        <v>279490</v>
      </c>
      <c r="DE27" s="604"/>
      <c r="DF27" s="604"/>
      <c r="DG27" s="604"/>
      <c r="DH27" s="604"/>
      <c r="DI27" s="604"/>
      <c r="DJ27" s="604"/>
      <c r="DK27" s="605"/>
      <c r="DL27" s="611">
        <v>277805</v>
      </c>
      <c r="DM27" s="604"/>
      <c r="DN27" s="604"/>
      <c r="DO27" s="604"/>
      <c r="DP27" s="604"/>
      <c r="DQ27" s="604"/>
      <c r="DR27" s="604"/>
      <c r="DS27" s="604"/>
      <c r="DT27" s="604"/>
      <c r="DU27" s="604"/>
      <c r="DV27" s="605"/>
      <c r="DW27" s="608">
        <v>6.1</v>
      </c>
      <c r="DX27" s="637"/>
      <c r="DY27" s="637"/>
      <c r="DZ27" s="637"/>
      <c r="EA27" s="637"/>
      <c r="EB27" s="637"/>
      <c r="EC27" s="639"/>
    </row>
    <row r="28" spans="2:133" ht="11.25" customHeight="1">
      <c r="B28" s="708" t="s">
        <v>295</v>
      </c>
      <c r="C28" s="709"/>
      <c r="D28" s="709"/>
      <c r="E28" s="709"/>
      <c r="F28" s="709"/>
      <c r="G28" s="709"/>
      <c r="H28" s="709"/>
      <c r="I28" s="709"/>
      <c r="J28" s="709"/>
      <c r="K28" s="709"/>
      <c r="L28" s="709"/>
      <c r="M28" s="709"/>
      <c r="N28" s="709"/>
      <c r="O28" s="709"/>
      <c r="P28" s="709"/>
      <c r="Q28" s="710"/>
      <c r="R28" s="603">
        <v>61939</v>
      </c>
      <c r="S28" s="606"/>
      <c r="T28" s="606"/>
      <c r="U28" s="606"/>
      <c r="V28" s="606"/>
      <c r="W28" s="606"/>
      <c r="X28" s="606"/>
      <c r="Y28" s="607"/>
      <c r="Z28" s="665">
        <v>0.6</v>
      </c>
      <c r="AA28" s="665"/>
      <c r="AB28" s="665"/>
      <c r="AC28" s="665"/>
      <c r="AD28" s="666">
        <v>61939</v>
      </c>
      <c r="AE28" s="666"/>
      <c r="AF28" s="666"/>
      <c r="AG28" s="666"/>
      <c r="AH28" s="666"/>
      <c r="AI28" s="666"/>
      <c r="AJ28" s="666"/>
      <c r="AK28" s="666"/>
      <c r="AL28" s="608">
        <v>1.4</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296</v>
      </c>
      <c r="CE28" s="644"/>
      <c r="CF28" s="644"/>
      <c r="CG28" s="644"/>
      <c r="CH28" s="644"/>
      <c r="CI28" s="644"/>
      <c r="CJ28" s="644"/>
      <c r="CK28" s="644"/>
      <c r="CL28" s="644"/>
      <c r="CM28" s="644"/>
      <c r="CN28" s="644"/>
      <c r="CO28" s="644"/>
      <c r="CP28" s="644"/>
      <c r="CQ28" s="645"/>
      <c r="CR28" s="603">
        <v>432095</v>
      </c>
      <c r="CS28" s="606"/>
      <c r="CT28" s="606"/>
      <c r="CU28" s="606"/>
      <c r="CV28" s="606"/>
      <c r="CW28" s="606"/>
      <c r="CX28" s="606"/>
      <c r="CY28" s="607"/>
      <c r="CZ28" s="608">
        <v>4.4000000000000004</v>
      </c>
      <c r="DA28" s="637"/>
      <c r="DB28" s="637"/>
      <c r="DC28" s="638"/>
      <c r="DD28" s="611">
        <v>422714</v>
      </c>
      <c r="DE28" s="606"/>
      <c r="DF28" s="606"/>
      <c r="DG28" s="606"/>
      <c r="DH28" s="606"/>
      <c r="DI28" s="606"/>
      <c r="DJ28" s="606"/>
      <c r="DK28" s="607"/>
      <c r="DL28" s="611">
        <v>422714</v>
      </c>
      <c r="DM28" s="606"/>
      <c r="DN28" s="606"/>
      <c r="DO28" s="606"/>
      <c r="DP28" s="606"/>
      <c r="DQ28" s="606"/>
      <c r="DR28" s="606"/>
      <c r="DS28" s="606"/>
      <c r="DT28" s="606"/>
      <c r="DU28" s="606"/>
      <c r="DV28" s="607"/>
      <c r="DW28" s="608">
        <v>9.3000000000000007</v>
      </c>
      <c r="DX28" s="637"/>
      <c r="DY28" s="637"/>
      <c r="DZ28" s="637"/>
      <c r="EA28" s="637"/>
      <c r="EB28" s="637"/>
      <c r="EC28" s="639"/>
    </row>
    <row r="29" spans="2:133" ht="11.25" customHeight="1">
      <c r="B29" s="600" t="s">
        <v>297</v>
      </c>
      <c r="C29" s="601"/>
      <c r="D29" s="601"/>
      <c r="E29" s="601"/>
      <c r="F29" s="601"/>
      <c r="G29" s="601"/>
      <c r="H29" s="601"/>
      <c r="I29" s="601"/>
      <c r="J29" s="601"/>
      <c r="K29" s="601"/>
      <c r="L29" s="601"/>
      <c r="M29" s="601"/>
      <c r="N29" s="601"/>
      <c r="O29" s="601"/>
      <c r="P29" s="601"/>
      <c r="Q29" s="602"/>
      <c r="R29" s="603">
        <v>795820</v>
      </c>
      <c r="S29" s="606"/>
      <c r="T29" s="606"/>
      <c r="U29" s="606"/>
      <c r="V29" s="606"/>
      <c r="W29" s="606"/>
      <c r="X29" s="606"/>
      <c r="Y29" s="607"/>
      <c r="Z29" s="665">
        <v>7.5</v>
      </c>
      <c r="AA29" s="665"/>
      <c r="AB29" s="665"/>
      <c r="AC29" s="665"/>
      <c r="AD29" s="666" t="s">
        <v>120</v>
      </c>
      <c r="AE29" s="666"/>
      <c r="AF29" s="666"/>
      <c r="AG29" s="666"/>
      <c r="AH29" s="666"/>
      <c r="AI29" s="666"/>
      <c r="AJ29" s="666"/>
      <c r="AK29" s="666"/>
      <c r="AL29" s="608" t="s">
        <v>120</v>
      </c>
      <c r="AM29" s="609"/>
      <c r="AN29" s="609"/>
      <c r="AO29" s="667"/>
      <c r="AP29" s="677" t="s">
        <v>216</v>
      </c>
      <c r="AQ29" s="678"/>
      <c r="AR29" s="678"/>
      <c r="AS29" s="678"/>
      <c r="AT29" s="678"/>
      <c r="AU29" s="678"/>
      <c r="AV29" s="678"/>
      <c r="AW29" s="678"/>
      <c r="AX29" s="678"/>
      <c r="AY29" s="678"/>
      <c r="AZ29" s="678"/>
      <c r="BA29" s="678"/>
      <c r="BB29" s="678"/>
      <c r="BC29" s="678"/>
      <c r="BD29" s="678"/>
      <c r="BE29" s="678"/>
      <c r="BF29" s="679"/>
      <c r="BG29" s="677" t="s">
        <v>298</v>
      </c>
      <c r="BH29" s="705"/>
      <c r="BI29" s="705"/>
      <c r="BJ29" s="705"/>
      <c r="BK29" s="705"/>
      <c r="BL29" s="705"/>
      <c r="BM29" s="705"/>
      <c r="BN29" s="705"/>
      <c r="BO29" s="705"/>
      <c r="BP29" s="705"/>
      <c r="BQ29" s="706"/>
      <c r="BR29" s="677" t="s">
        <v>299</v>
      </c>
      <c r="BS29" s="705"/>
      <c r="BT29" s="705"/>
      <c r="BU29" s="705"/>
      <c r="BV29" s="705"/>
      <c r="BW29" s="705"/>
      <c r="BX29" s="705"/>
      <c r="BY29" s="705"/>
      <c r="BZ29" s="705"/>
      <c r="CA29" s="705"/>
      <c r="CB29" s="706"/>
      <c r="CD29" s="687" t="s">
        <v>300</v>
      </c>
      <c r="CE29" s="688"/>
      <c r="CF29" s="647" t="s">
        <v>301</v>
      </c>
      <c r="CG29" s="644"/>
      <c r="CH29" s="644"/>
      <c r="CI29" s="644"/>
      <c r="CJ29" s="644"/>
      <c r="CK29" s="644"/>
      <c r="CL29" s="644"/>
      <c r="CM29" s="644"/>
      <c r="CN29" s="644"/>
      <c r="CO29" s="644"/>
      <c r="CP29" s="644"/>
      <c r="CQ29" s="645"/>
      <c r="CR29" s="603">
        <v>432095</v>
      </c>
      <c r="CS29" s="604"/>
      <c r="CT29" s="604"/>
      <c r="CU29" s="604"/>
      <c r="CV29" s="604"/>
      <c r="CW29" s="604"/>
      <c r="CX29" s="604"/>
      <c r="CY29" s="605"/>
      <c r="CZ29" s="608">
        <v>4.4000000000000004</v>
      </c>
      <c r="DA29" s="637"/>
      <c r="DB29" s="637"/>
      <c r="DC29" s="638"/>
      <c r="DD29" s="611">
        <v>422714</v>
      </c>
      <c r="DE29" s="604"/>
      <c r="DF29" s="604"/>
      <c r="DG29" s="604"/>
      <c r="DH29" s="604"/>
      <c r="DI29" s="604"/>
      <c r="DJ29" s="604"/>
      <c r="DK29" s="605"/>
      <c r="DL29" s="611">
        <v>422714</v>
      </c>
      <c r="DM29" s="604"/>
      <c r="DN29" s="604"/>
      <c r="DO29" s="604"/>
      <c r="DP29" s="604"/>
      <c r="DQ29" s="604"/>
      <c r="DR29" s="604"/>
      <c r="DS29" s="604"/>
      <c r="DT29" s="604"/>
      <c r="DU29" s="604"/>
      <c r="DV29" s="605"/>
      <c r="DW29" s="608">
        <v>9.3000000000000007</v>
      </c>
      <c r="DX29" s="637"/>
      <c r="DY29" s="637"/>
      <c r="DZ29" s="637"/>
      <c r="EA29" s="637"/>
      <c r="EB29" s="637"/>
      <c r="EC29" s="639"/>
    </row>
    <row r="30" spans="2:133" ht="11.25" customHeight="1">
      <c r="B30" s="600" t="s">
        <v>302</v>
      </c>
      <c r="C30" s="601"/>
      <c r="D30" s="601"/>
      <c r="E30" s="601"/>
      <c r="F30" s="601"/>
      <c r="G30" s="601"/>
      <c r="H30" s="601"/>
      <c r="I30" s="601"/>
      <c r="J30" s="601"/>
      <c r="K30" s="601"/>
      <c r="L30" s="601"/>
      <c r="M30" s="601"/>
      <c r="N30" s="601"/>
      <c r="O30" s="601"/>
      <c r="P30" s="601"/>
      <c r="Q30" s="602"/>
      <c r="R30" s="603">
        <v>1826415</v>
      </c>
      <c r="S30" s="606"/>
      <c r="T30" s="606"/>
      <c r="U30" s="606"/>
      <c r="V30" s="606"/>
      <c r="W30" s="606"/>
      <c r="X30" s="606"/>
      <c r="Y30" s="607"/>
      <c r="Z30" s="665">
        <v>17.3</v>
      </c>
      <c r="AA30" s="665"/>
      <c r="AB30" s="665"/>
      <c r="AC30" s="665"/>
      <c r="AD30" s="666">
        <v>1204187</v>
      </c>
      <c r="AE30" s="666"/>
      <c r="AF30" s="666"/>
      <c r="AG30" s="666"/>
      <c r="AH30" s="666"/>
      <c r="AI30" s="666"/>
      <c r="AJ30" s="666"/>
      <c r="AK30" s="666"/>
      <c r="AL30" s="608">
        <v>27.3</v>
      </c>
      <c r="AM30" s="609"/>
      <c r="AN30" s="609"/>
      <c r="AO30" s="667"/>
      <c r="AP30" s="693" t="s">
        <v>303</v>
      </c>
      <c r="AQ30" s="694"/>
      <c r="AR30" s="694"/>
      <c r="AS30" s="694"/>
      <c r="AT30" s="699" t="s">
        <v>304</v>
      </c>
      <c r="AU30" s="210"/>
      <c r="AV30" s="210"/>
      <c r="AW30" s="210"/>
      <c r="AX30" s="702" t="s">
        <v>180</v>
      </c>
      <c r="AY30" s="703"/>
      <c r="AZ30" s="703"/>
      <c r="BA30" s="703"/>
      <c r="BB30" s="703"/>
      <c r="BC30" s="703"/>
      <c r="BD30" s="703"/>
      <c r="BE30" s="703"/>
      <c r="BF30" s="704"/>
      <c r="BG30" s="683">
        <v>98.8</v>
      </c>
      <c r="BH30" s="684"/>
      <c r="BI30" s="684"/>
      <c r="BJ30" s="684"/>
      <c r="BK30" s="684"/>
      <c r="BL30" s="684"/>
      <c r="BM30" s="685">
        <v>96.7</v>
      </c>
      <c r="BN30" s="684"/>
      <c r="BO30" s="684"/>
      <c r="BP30" s="684"/>
      <c r="BQ30" s="686"/>
      <c r="BR30" s="683">
        <v>98.7</v>
      </c>
      <c r="BS30" s="684"/>
      <c r="BT30" s="684"/>
      <c r="BU30" s="684"/>
      <c r="BV30" s="684"/>
      <c r="BW30" s="684"/>
      <c r="BX30" s="685">
        <v>96.6</v>
      </c>
      <c r="BY30" s="684"/>
      <c r="BZ30" s="684"/>
      <c r="CA30" s="684"/>
      <c r="CB30" s="686"/>
      <c r="CD30" s="689"/>
      <c r="CE30" s="690"/>
      <c r="CF30" s="647" t="s">
        <v>305</v>
      </c>
      <c r="CG30" s="644"/>
      <c r="CH30" s="644"/>
      <c r="CI30" s="644"/>
      <c r="CJ30" s="644"/>
      <c r="CK30" s="644"/>
      <c r="CL30" s="644"/>
      <c r="CM30" s="644"/>
      <c r="CN30" s="644"/>
      <c r="CO30" s="644"/>
      <c r="CP30" s="644"/>
      <c r="CQ30" s="645"/>
      <c r="CR30" s="603">
        <v>389846</v>
      </c>
      <c r="CS30" s="606"/>
      <c r="CT30" s="606"/>
      <c r="CU30" s="606"/>
      <c r="CV30" s="606"/>
      <c r="CW30" s="606"/>
      <c r="CX30" s="606"/>
      <c r="CY30" s="607"/>
      <c r="CZ30" s="608">
        <v>4</v>
      </c>
      <c r="DA30" s="637"/>
      <c r="DB30" s="637"/>
      <c r="DC30" s="638"/>
      <c r="DD30" s="611">
        <v>380465</v>
      </c>
      <c r="DE30" s="606"/>
      <c r="DF30" s="606"/>
      <c r="DG30" s="606"/>
      <c r="DH30" s="606"/>
      <c r="DI30" s="606"/>
      <c r="DJ30" s="606"/>
      <c r="DK30" s="607"/>
      <c r="DL30" s="611">
        <v>380465</v>
      </c>
      <c r="DM30" s="606"/>
      <c r="DN30" s="606"/>
      <c r="DO30" s="606"/>
      <c r="DP30" s="606"/>
      <c r="DQ30" s="606"/>
      <c r="DR30" s="606"/>
      <c r="DS30" s="606"/>
      <c r="DT30" s="606"/>
      <c r="DU30" s="606"/>
      <c r="DV30" s="607"/>
      <c r="DW30" s="608">
        <v>8.4</v>
      </c>
      <c r="DX30" s="637"/>
      <c r="DY30" s="637"/>
      <c r="DZ30" s="637"/>
      <c r="EA30" s="637"/>
      <c r="EB30" s="637"/>
      <c r="EC30" s="639"/>
    </row>
    <row r="31" spans="2:133" ht="11.25" customHeight="1">
      <c r="B31" s="600" t="s">
        <v>306</v>
      </c>
      <c r="C31" s="601"/>
      <c r="D31" s="601"/>
      <c r="E31" s="601"/>
      <c r="F31" s="601"/>
      <c r="G31" s="601"/>
      <c r="H31" s="601"/>
      <c r="I31" s="601"/>
      <c r="J31" s="601"/>
      <c r="K31" s="601"/>
      <c r="L31" s="601"/>
      <c r="M31" s="601"/>
      <c r="N31" s="601"/>
      <c r="O31" s="601"/>
      <c r="P31" s="601"/>
      <c r="Q31" s="602"/>
      <c r="R31" s="603">
        <v>178787</v>
      </c>
      <c r="S31" s="606"/>
      <c r="T31" s="606"/>
      <c r="U31" s="606"/>
      <c r="V31" s="606"/>
      <c r="W31" s="606"/>
      <c r="X31" s="606"/>
      <c r="Y31" s="607"/>
      <c r="Z31" s="665">
        <v>1.7</v>
      </c>
      <c r="AA31" s="665"/>
      <c r="AB31" s="665"/>
      <c r="AC31" s="665"/>
      <c r="AD31" s="666" t="s">
        <v>228</v>
      </c>
      <c r="AE31" s="666"/>
      <c r="AF31" s="666"/>
      <c r="AG31" s="666"/>
      <c r="AH31" s="666"/>
      <c r="AI31" s="666"/>
      <c r="AJ31" s="666"/>
      <c r="AK31" s="666"/>
      <c r="AL31" s="608" t="s">
        <v>228</v>
      </c>
      <c r="AM31" s="609"/>
      <c r="AN31" s="609"/>
      <c r="AO31" s="667"/>
      <c r="AP31" s="695"/>
      <c r="AQ31" s="696"/>
      <c r="AR31" s="696"/>
      <c r="AS31" s="696"/>
      <c r="AT31" s="700"/>
      <c r="AU31" s="209" t="s">
        <v>307</v>
      </c>
      <c r="AV31" s="209"/>
      <c r="AW31" s="209"/>
      <c r="AX31" s="600" t="s">
        <v>308</v>
      </c>
      <c r="AY31" s="601"/>
      <c r="AZ31" s="601"/>
      <c r="BA31" s="601"/>
      <c r="BB31" s="601"/>
      <c r="BC31" s="601"/>
      <c r="BD31" s="601"/>
      <c r="BE31" s="601"/>
      <c r="BF31" s="602"/>
      <c r="BG31" s="681">
        <v>98.9</v>
      </c>
      <c r="BH31" s="604"/>
      <c r="BI31" s="604"/>
      <c r="BJ31" s="604"/>
      <c r="BK31" s="604"/>
      <c r="BL31" s="604"/>
      <c r="BM31" s="609">
        <v>96.9</v>
      </c>
      <c r="BN31" s="682"/>
      <c r="BO31" s="682"/>
      <c r="BP31" s="682"/>
      <c r="BQ31" s="643"/>
      <c r="BR31" s="681">
        <v>99.3</v>
      </c>
      <c r="BS31" s="604"/>
      <c r="BT31" s="604"/>
      <c r="BU31" s="604"/>
      <c r="BV31" s="604"/>
      <c r="BW31" s="604"/>
      <c r="BX31" s="609">
        <v>97.6</v>
      </c>
      <c r="BY31" s="682"/>
      <c r="BZ31" s="682"/>
      <c r="CA31" s="682"/>
      <c r="CB31" s="643"/>
      <c r="CD31" s="689"/>
      <c r="CE31" s="690"/>
      <c r="CF31" s="647" t="s">
        <v>309</v>
      </c>
      <c r="CG31" s="644"/>
      <c r="CH31" s="644"/>
      <c r="CI31" s="644"/>
      <c r="CJ31" s="644"/>
      <c r="CK31" s="644"/>
      <c r="CL31" s="644"/>
      <c r="CM31" s="644"/>
      <c r="CN31" s="644"/>
      <c r="CO31" s="644"/>
      <c r="CP31" s="644"/>
      <c r="CQ31" s="645"/>
      <c r="CR31" s="603">
        <v>42249</v>
      </c>
      <c r="CS31" s="604"/>
      <c r="CT31" s="604"/>
      <c r="CU31" s="604"/>
      <c r="CV31" s="604"/>
      <c r="CW31" s="604"/>
      <c r="CX31" s="604"/>
      <c r="CY31" s="605"/>
      <c r="CZ31" s="608">
        <v>0.4</v>
      </c>
      <c r="DA31" s="637"/>
      <c r="DB31" s="637"/>
      <c r="DC31" s="638"/>
      <c r="DD31" s="611">
        <v>42249</v>
      </c>
      <c r="DE31" s="604"/>
      <c r="DF31" s="604"/>
      <c r="DG31" s="604"/>
      <c r="DH31" s="604"/>
      <c r="DI31" s="604"/>
      <c r="DJ31" s="604"/>
      <c r="DK31" s="605"/>
      <c r="DL31" s="611">
        <v>42249</v>
      </c>
      <c r="DM31" s="604"/>
      <c r="DN31" s="604"/>
      <c r="DO31" s="604"/>
      <c r="DP31" s="604"/>
      <c r="DQ31" s="604"/>
      <c r="DR31" s="604"/>
      <c r="DS31" s="604"/>
      <c r="DT31" s="604"/>
      <c r="DU31" s="604"/>
      <c r="DV31" s="605"/>
      <c r="DW31" s="608">
        <v>0.9</v>
      </c>
      <c r="DX31" s="637"/>
      <c r="DY31" s="637"/>
      <c r="DZ31" s="637"/>
      <c r="EA31" s="637"/>
      <c r="EB31" s="637"/>
      <c r="EC31" s="639"/>
    </row>
    <row r="32" spans="2:133" ht="11.25" customHeight="1">
      <c r="B32" s="600" t="s">
        <v>310</v>
      </c>
      <c r="C32" s="601"/>
      <c r="D32" s="601"/>
      <c r="E32" s="601"/>
      <c r="F32" s="601"/>
      <c r="G32" s="601"/>
      <c r="H32" s="601"/>
      <c r="I32" s="601"/>
      <c r="J32" s="601"/>
      <c r="K32" s="601"/>
      <c r="L32" s="601"/>
      <c r="M32" s="601"/>
      <c r="N32" s="601"/>
      <c r="O32" s="601"/>
      <c r="P32" s="601"/>
      <c r="Q32" s="602"/>
      <c r="R32" s="603">
        <v>1353274</v>
      </c>
      <c r="S32" s="606"/>
      <c r="T32" s="606"/>
      <c r="U32" s="606"/>
      <c r="V32" s="606"/>
      <c r="W32" s="606"/>
      <c r="X32" s="606"/>
      <c r="Y32" s="607"/>
      <c r="Z32" s="665">
        <v>12.8</v>
      </c>
      <c r="AA32" s="665"/>
      <c r="AB32" s="665"/>
      <c r="AC32" s="665"/>
      <c r="AD32" s="666" t="s">
        <v>228</v>
      </c>
      <c r="AE32" s="666"/>
      <c r="AF32" s="666"/>
      <c r="AG32" s="666"/>
      <c r="AH32" s="666"/>
      <c r="AI32" s="666"/>
      <c r="AJ32" s="666"/>
      <c r="AK32" s="666"/>
      <c r="AL32" s="608" t="s">
        <v>228</v>
      </c>
      <c r="AM32" s="609"/>
      <c r="AN32" s="609"/>
      <c r="AO32" s="667"/>
      <c r="AP32" s="697"/>
      <c r="AQ32" s="698"/>
      <c r="AR32" s="698"/>
      <c r="AS32" s="698"/>
      <c r="AT32" s="701"/>
      <c r="AU32" s="211"/>
      <c r="AV32" s="211"/>
      <c r="AW32" s="211"/>
      <c r="AX32" s="615" t="s">
        <v>311</v>
      </c>
      <c r="AY32" s="616"/>
      <c r="AZ32" s="616"/>
      <c r="BA32" s="616"/>
      <c r="BB32" s="616"/>
      <c r="BC32" s="616"/>
      <c r="BD32" s="616"/>
      <c r="BE32" s="616"/>
      <c r="BF32" s="617"/>
      <c r="BG32" s="680">
        <v>98.8</v>
      </c>
      <c r="BH32" s="619"/>
      <c r="BI32" s="619"/>
      <c r="BJ32" s="619"/>
      <c r="BK32" s="619"/>
      <c r="BL32" s="619"/>
      <c r="BM32" s="663">
        <v>96.5</v>
      </c>
      <c r="BN32" s="619"/>
      <c r="BO32" s="619"/>
      <c r="BP32" s="619"/>
      <c r="BQ32" s="656"/>
      <c r="BR32" s="680">
        <v>98.5</v>
      </c>
      <c r="BS32" s="619"/>
      <c r="BT32" s="619"/>
      <c r="BU32" s="619"/>
      <c r="BV32" s="619"/>
      <c r="BW32" s="619"/>
      <c r="BX32" s="663">
        <v>96</v>
      </c>
      <c r="BY32" s="619"/>
      <c r="BZ32" s="619"/>
      <c r="CA32" s="619"/>
      <c r="CB32" s="656"/>
      <c r="CD32" s="691"/>
      <c r="CE32" s="692"/>
      <c r="CF32" s="647" t="s">
        <v>312</v>
      </c>
      <c r="CG32" s="644"/>
      <c r="CH32" s="644"/>
      <c r="CI32" s="644"/>
      <c r="CJ32" s="644"/>
      <c r="CK32" s="644"/>
      <c r="CL32" s="644"/>
      <c r="CM32" s="644"/>
      <c r="CN32" s="644"/>
      <c r="CO32" s="644"/>
      <c r="CP32" s="644"/>
      <c r="CQ32" s="645"/>
      <c r="CR32" s="603" t="s">
        <v>120</v>
      </c>
      <c r="CS32" s="606"/>
      <c r="CT32" s="606"/>
      <c r="CU32" s="606"/>
      <c r="CV32" s="606"/>
      <c r="CW32" s="606"/>
      <c r="CX32" s="606"/>
      <c r="CY32" s="607"/>
      <c r="CZ32" s="608" t="s">
        <v>228</v>
      </c>
      <c r="DA32" s="637"/>
      <c r="DB32" s="637"/>
      <c r="DC32" s="638"/>
      <c r="DD32" s="611" t="s">
        <v>228</v>
      </c>
      <c r="DE32" s="606"/>
      <c r="DF32" s="606"/>
      <c r="DG32" s="606"/>
      <c r="DH32" s="606"/>
      <c r="DI32" s="606"/>
      <c r="DJ32" s="606"/>
      <c r="DK32" s="607"/>
      <c r="DL32" s="611" t="s">
        <v>130</v>
      </c>
      <c r="DM32" s="606"/>
      <c r="DN32" s="606"/>
      <c r="DO32" s="606"/>
      <c r="DP32" s="606"/>
      <c r="DQ32" s="606"/>
      <c r="DR32" s="606"/>
      <c r="DS32" s="606"/>
      <c r="DT32" s="606"/>
      <c r="DU32" s="606"/>
      <c r="DV32" s="607"/>
      <c r="DW32" s="608" t="s">
        <v>228</v>
      </c>
      <c r="DX32" s="637"/>
      <c r="DY32" s="637"/>
      <c r="DZ32" s="637"/>
      <c r="EA32" s="637"/>
      <c r="EB32" s="637"/>
      <c r="EC32" s="639"/>
    </row>
    <row r="33" spans="2:133" ht="11.25" customHeight="1">
      <c r="B33" s="600" t="s">
        <v>313</v>
      </c>
      <c r="C33" s="601"/>
      <c r="D33" s="601"/>
      <c r="E33" s="601"/>
      <c r="F33" s="601"/>
      <c r="G33" s="601"/>
      <c r="H33" s="601"/>
      <c r="I33" s="601"/>
      <c r="J33" s="601"/>
      <c r="K33" s="601"/>
      <c r="L33" s="601"/>
      <c r="M33" s="601"/>
      <c r="N33" s="601"/>
      <c r="O33" s="601"/>
      <c r="P33" s="601"/>
      <c r="Q33" s="602"/>
      <c r="R33" s="603">
        <v>290967</v>
      </c>
      <c r="S33" s="606"/>
      <c r="T33" s="606"/>
      <c r="U33" s="606"/>
      <c r="V33" s="606"/>
      <c r="W33" s="606"/>
      <c r="X33" s="606"/>
      <c r="Y33" s="607"/>
      <c r="Z33" s="665">
        <v>2.7</v>
      </c>
      <c r="AA33" s="665"/>
      <c r="AB33" s="665"/>
      <c r="AC33" s="665"/>
      <c r="AD33" s="666" t="s">
        <v>120</v>
      </c>
      <c r="AE33" s="666"/>
      <c r="AF33" s="666"/>
      <c r="AG33" s="666"/>
      <c r="AH33" s="666"/>
      <c r="AI33" s="666"/>
      <c r="AJ33" s="666"/>
      <c r="AK33" s="666"/>
      <c r="AL33" s="608" t="s">
        <v>228</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314</v>
      </c>
      <c r="CE33" s="644"/>
      <c r="CF33" s="644"/>
      <c r="CG33" s="644"/>
      <c r="CH33" s="644"/>
      <c r="CI33" s="644"/>
      <c r="CJ33" s="644"/>
      <c r="CK33" s="644"/>
      <c r="CL33" s="644"/>
      <c r="CM33" s="644"/>
      <c r="CN33" s="644"/>
      <c r="CO33" s="644"/>
      <c r="CP33" s="644"/>
      <c r="CQ33" s="645"/>
      <c r="CR33" s="603">
        <v>4455149</v>
      </c>
      <c r="CS33" s="604"/>
      <c r="CT33" s="604"/>
      <c r="CU33" s="604"/>
      <c r="CV33" s="604"/>
      <c r="CW33" s="604"/>
      <c r="CX33" s="604"/>
      <c r="CY33" s="605"/>
      <c r="CZ33" s="608">
        <v>45.8</v>
      </c>
      <c r="DA33" s="637"/>
      <c r="DB33" s="637"/>
      <c r="DC33" s="638"/>
      <c r="DD33" s="611">
        <v>2993962</v>
      </c>
      <c r="DE33" s="604"/>
      <c r="DF33" s="604"/>
      <c r="DG33" s="604"/>
      <c r="DH33" s="604"/>
      <c r="DI33" s="604"/>
      <c r="DJ33" s="604"/>
      <c r="DK33" s="605"/>
      <c r="DL33" s="611">
        <v>1868497</v>
      </c>
      <c r="DM33" s="604"/>
      <c r="DN33" s="604"/>
      <c r="DO33" s="604"/>
      <c r="DP33" s="604"/>
      <c r="DQ33" s="604"/>
      <c r="DR33" s="604"/>
      <c r="DS33" s="604"/>
      <c r="DT33" s="604"/>
      <c r="DU33" s="604"/>
      <c r="DV33" s="605"/>
      <c r="DW33" s="608">
        <v>41</v>
      </c>
      <c r="DX33" s="637"/>
      <c r="DY33" s="637"/>
      <c r="DZ33" s="637"/>
      <c r="EA33" s="637"/>
      <c r="EB33" s="637"/>
      <c r="EC33" s="639"/>
    </row>
    <row r="34" spans="2:133" ht="11.25" customHeight="1">
      <c r="B34" s="600" t="s">
        <v>315</v>
      </c>
      <c r="C34" s="601"/>
      <c r="D34" s="601"/>
      <c r="E34" s="601"/>
      <c r="F34" s="601"/>
      <c r="G34" s="601"/>
      <c r="H34" s="601"/>
      <c r="I34" s="601"/>
      <c r="J34" s="601"/>
      <c r="K34" s="601"/>
      <c r="L34" s="601"/>
      <c r="M34" s="601"/>
      <c r="N34" s="601"/>
      <c r="O34" s="601"/>
      <c r="P34" s="601"/>
      <c r="Q34" s="602"/>
      <c r="R34" s="603">
        <v>37043</v>
      </c>
      <c r="S34" s="606"/>
      <c r="T34" s="606"/>
      <c r="U34" s="606"/>
      <c r="V34" s="606"/>
      <c r="W34" s="606"/>
      <c r="X34" s="606"/>
      <c r="Y34" s="607"/>
      <c r="Z34" s="665">
        <v>0.4</v>
      </c>
      <c r="AA34" s="665"/>
      <c r="AB34" s="665"/>
      <c r="AC34" s="665"/>
      <c r="AD34" s="666">
        <v>3970</v>
      </c>
      <c r="AE34" s="666"/>
      <c r="AF34" s="666"/>
      <c r="AG34" s="666"/>
      <c r="AH34" s="666"/>
      <c r="AI34" s="666"/>
      <c r="AJ34" s="666"/>
      <c r="AK34" s="666"/>
      <c r="AL34" s="608">
        <v>0.1</v>
      </c>
      <c r="AM34" s="609"/>
      <c r="AN34" s="609"/>
      <c r="AO34" s="667"/>
      <c r="AP34" s="214"/>
      <c r="AQ34" s="677" t="s">
        <v>316</v>
      </c>
      <c r="AR34" s="678"/>
      <c r="AS34" s="678"/>
      <c r="AT34" s="678"/>
      <c r="AU34" s="678"/>
      <c r="AV34" s="678"/>
      <c r="AW34" s="678"/>
      <c r="AX34" s="678"/>
      <c r="AY34" s="678"/>
      <c r="AZ34" s="678"/>
      <c r="BA34" s="678"/>
      <c r="BB34" s="678"/>
      <c r="BC34" s="678"/>
      <c r="BD34" s="678"/>
      <c r="BE34" s="678"/>
      <c r="BF34" s="679"/>
      <c r="BG34" s="677" t="s">
        <v>317</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318</v>
      </c>
      <c r="CE34" s="644"/>
      <c r="CF34" s="644"/>
      <c r="CG34" s="644"/>
      <c r="CH34" s="644"/>
      <c r="CI34" s="644"/>
      <c r="CJ34" s="644"/>
      <c r="CK34" s="644"/>
      <c r="CL34" s="644"/>
      <c r="CM34" s="644"/>
      <c r="CN34" s="644"/>
      <c r="CO34" s="644"/>
      <c r="CP34" s="644"/>
      <c r="CQ34" s="645"/>
      <c r="CR34" s="603">
        <v>1323931</v>
      </c>
      <c r="CS34" s="606"/>
      <c r="CT34" s="606"/>
      <c r="CU34" s="606"/>
      <c r="CV34" s="606"/>
      <c r="CW34" s="606"/>
      <c r="CX34" s="606"/>
      <c r="CY34" s="607"/>
      <c r="CZ34" s="608">
        <v>13.6</v>
      </c>
      <c r="DA34" s="637"/>
      <c r="DB34" s="637"/>
      <c r="DC34" s="638"/>
      <c r="DD34" s="611">
        <v>882189</v>
      </c>
      <c r="DE34" s="606"/>
      <c r="DF34" s="606"/>
      <c r="DG34" s="606"/>
      <c r="DH34" s="606"/>
      <c r="DI34" s="606"/>
      <c r="DJ34" s="606"/>
      <c r="DK34" s="607"/>
      <c r="DL34" s="611">
        <v>813672</v>
      </c>
      <c r="DM34" s="606"/>
      <c r="DN34" s="606"/>
      <c r="DO34" s="606"/>
      <c r="DP34" s="606"/>
      <c r="DQ34" s="606"/>
      <c r="DR34" s="606"/>
      <c r="DS34" s="606"/>
      <c r="DT34" s="606"/>
      <c r="DU34" s="606"/>
      <c r="DV34" s="607"/>
      <c r="DW34" s="608">
        <v>17.899999999999999</v>
      </c>
      <c r="DX34" s="637"/>
      <c r="DY34" s="637"/>
      <c r="DZ34" s="637"/>
      <c r="EA34" s="637"/>
      <c r="EB34" s="637"/>
      <c r="EC34" s="639"/>
    </row>
    <row r="35" spans="2:133" ht="11.25" customHeight="1">
      <c r="B35" s="600" t="s">
        <v>319</v>
      </c>
      <c r="C35" s="601"/>
      <c r="D35" s="601"/>
      <c r="E35" s="601"/>
      <c r="F35" s="601"/>
      <c r="G35" s="601"/>
      <c r="H35" s="601"/>
      <c r="I35" s="601"/>
      <c r="J35" s="601"/>
      <c r="K35" s="601"/>
      <c r="L35" s="601"/>
      <c r="M35" s="601"/>
      <c r="N35" s="601"/>
      <c r="O35" s="601"/>
      <c r="P35" s="601"/>
      <c r="Q35" s="602"/>
      <c r="R35" s="603">
        <v>265200</v>
      </c>
      <c r="S35" s="606"/>
      <c r="T35" s="606"/>
      <c r="U35" s="606"/>
      <c r="V35" s="606"/>
      <c r="W35" s="606"/>
      <c r="X35" s="606"/>
      <c r="Y35" s="607"/>
      <c r="Z35" s="665">
        <v>2.5</v>
      </c>
      <c r="AA35" s="665"/>
      <c r="AB35" s="665"/>
      <c r="AC35" s="665"/>
      <c r="AD35" s="666" t="s">
        <v>130</v>
      </c>
      <c r="AE35" s="666"/>
      <c r="AF35" s="666"/>
      <c r="AG35" s="666"/>
      <c r="AH35" s="666"/>
      <c r="AI35" s="666"/>
      <c r="AJ35" s="666"/>
      <c r="AK35" s="666"/>
      <c r="AL35" s="608" t="s">
        <v>130</v>
      </c>
      <c r="AM35" s="609"/>
      <c r="AN35" s="609"/>
      <c r="AO35" s="667"/>
      <c r="AP35" s="214"/>
      <c r="AQ35" s="671" t="s">
        <v>320</v>
      </c>
      <c r="AR35" s="672"/>
      <c r="AS35" s="672"/>
      <c r="AT35" s="672"/>
      <c r="AU35" s="672"/>
      <c r="AV35" s="672"/>
      <c r="AW35" s="672"/>
      <c r="AX35" s="672"/>
      <c r="AY35" s="673"/>
      <c r="AZ35" s="668">
        <v>667559</v>
      </c>
      <c r="BA35" s="669"/>
      <c r="BB35" s="669"/>
      <c r="BC35" s="669"/>
      <c r="BD35" s="669"/>
      <c r="BE35" s="669"/>
      <c r="BF35" s="670"/>
      <c r="BG35" s="674" t="s">
        <v>321</v>
      </c>
      <c r="BH35" s="675"/>
      <c r="BI35" s="675"/>
      <c r="BJ35" s="675"/>
      <c r="BK35" s="675"/>
      <c r="BL35" s="675"/>
      <c r="BM35" s="675"/>
      <c r="BN35" s="675"/>
      <c r="BO35" s="675"/>
      <c r="BP35" s="675"/>
      <c r="BQ35" s="675"/>
      <c r="BR35" s="675"/>
      <c r="BS35" s="675"/>
      <c r="BT35" s="675"/>
      <c r="BU35" s="676"/>
      <c r="BV35" s="668">
        <v>119516</v>
      </c>
      <c r="BW35" s="669"/>
      <c r="BX35" s="669"/>
      <c r="BY35" s="669"/>
      <c r="BZ35" s="669"/>
      <c r="CA35" s="669"/>
      <c r="CB35" s="670"/>
      <c r="CD35" s="647" t="s">
        <v>322</v>
      </c>
      <c r="CE35" s="644"/>
      <c r="CF35" s="644"/>
      <c r="CG35" s="644"/>
      <c r="CH35" s="644"/>
      <c r="CI35" s="644"/>
      <c r="CJ35" s="644"/>
      <c r="CK35" s="644"/>
      <c r="CL35" s="644"/>
      <c r="CM35" s="644"/>
      <c r="CN35" s="644"/>
      <c r="CO35" s="644"/>
      <c r="CP35" s="644"/>
      <c r="CQ35" s="645"/>
      <c r="CR35" s="603">
        <v>110168</v>
      </c>
      <c r="CS35" s="604"/>
      <c r="CT35" s="604"/>
      <c r="CU35" s="604"/>
      <c r="CV35" s="604"/>
      <c r="CW35" s="604"/>
      <c r="CX35" s="604"/>
      <c r="CY35" s="605"/>
      <c r="CZ35" s="608">
        <v>1.1000000000000001</v>
      </c>
      <c r="DA35" s="637"/>
      <c r="DB35" s="637"/>
      <c r="DC35" s="638"/>
      <c r="DD35" s="611">
        <v>90575</v>
      </c>
      <c r="DE35" s="604"/>
      <c r="DF35" s="604"/>
      <c r="DG35" s="604"/>
      <c r="DH35" s="604"/>
      <c r="DI35" s="604"/>
      <c r="DJ35" s="604"/>
      <c r="DK35" s="605"/>
      <c r="DL35" s="611">
        <v>68716</v>
      </c>
      <c r="DM35" s="604"/>
      <c r="DN35" s="604"/>
      <c r="DO35" s="604"/>
      <c r="DP35" s="604"/>
      <c r="DQ35" s="604"/>
      <c r="DR35" s="604"/>
      <c r="DS35" s="604"/>
      <c r="DT35" s="604"/>
      <c r="DU35" s="604"/>
      <c r="DV35" s="605"/>
      <c r="DW35" s="608">
        <v>1.5</v>
      </c>
      <c r="DX35" s="637"/>
      <c r="DY35" s="637"/>
      <c r="DZ35" s="637"/>
      <c r="EA35" s="637"/>
      <c r="EB35" s="637"/>
      <c r="EC35" s="639"/>
    </row>
    <row r="36" spans="2:133" ht="11.25" customHeight="1">
      <c r="B36" s="600" t="s">
        <v>323</v>
      </c>
      <c r="C36" s="601"/>
      <c r="D36" s="601"/>
      <c r="E36" s="601"/>
      <c r="F36" s="601"/>
      <c r="G36" s="601"/>
      <c r="H36" s="601"/>
      <c r="I36" s="601"/>
      <c r="J36" s="601"/>
      <c r="K36" s="601"/>
      <c r="L36" s="601"/>
      <c r="M36" s="601"/>
      <c r="N36" s="601"/>
      <c r="O36" s="601"/>
      <c r="P36" s="601"/>
      <c r="Q36" s="602"/>
      <c r="R36" s="603" t="s">
        <v>130</v>
      </c>
      <c r="S36" s="606"/>
      <c r="T36" s="606"/>
      <c r="U36" s="606"/>
      <c r="V36" s="606"/>
      <c r="W36" s="606"/>
      <c r="X36" s="606"/>
      <c r="Y36" s="607"/>
      <c r="Z36" s="665" t="s">
        <v>120</v>
      </c>
      <c r="AA36" s="665"/>
      <c r="AB36" s="665"/>
      <c r="AC36" s="665"/>
      <c r="AD36" s="666" t="s">
        <v>130</v>
      </c>
      <c r="AE36" s="666"/>
      <c r="AF36" s="666"/>
      <c r="AG36" s="666"/>
      <c r="AH36" s="666"/>
      <c r="AI36" s="666"/>
      <c r="AJ36" s="666"/>
      <c r="AK36" s="666"/>
      <c r="AL36" s="608" t="s">
        <v>228</v>
      </c>
      <c r="AM36" s="609"/>
      <c r="AN36" s="609"/>
      <c r="AO36" s="667"/>
      <c r="AQ36" s="640" t="s">
        <v>324</v>
      </c>
      <c r="AR36" s="641"/>
      <c r="AS36" s="641"/>
      <c r="AT36" s="641"/>
      <c r="AU36" s="641"/>
      <c r="AV36" s="641"/>
      <c r="AW36" s="641"/>
      <c r="AX36" s="641"/>
      <c r="AY36" s="642"/>
      <c r="AZ36" s="603">
        <v>115746</v>
      </c>
      <c r="BA36" s="606"/>
      <c r="BB36" s="606"/>
      <c r="BC36" s="606"/>
      <c r="BD36" s="604"/>
      <c r="BE36" s="604"/>
      <c r="BF36" s="643"/>
      <c r="BG36" s="647" t="s">
        <v>325</v>
      </c>
      <c r="BH36" s="644"/>
      <c r="BI36" s="644"/>
      <c r="BJ36" s="644"/>
      <c r="BK36" s="644"/>
      <c r="BL36" s="644"/>
      <c r="BM36" s="644"/>
      <c r="BN36" s="644"/>
      <c r="BO36" s="644"/>
      <c r="BP36" s="644"/>
      <c r="BQ36" s="644"/>
      <c r="BR36" s="644"/>
      <c r="BS36" s="644"/>
      <c r="BT36" s="644"/>
      <c r="BU36" s="645"/>
      <c r="BV36" s="603">
        <v>73745</v>
      </c>
      <c r="BW36" s="606"/>
      <c r="BX36" s="606"/>
      <c r="BY36" s="606"/>
      <c r="BZ36" s="606"/>
      <c r="CA36" s="606"/>
      <c r="CB36" s="646"/>
      <c r="CD36" s="647" t="s">
        <v>326</v>
      </c>
      <c r="CE36" s="644"/>
      <c r="CF36" s="644"/>
      <c r="CG36" s="644"/>
      <c r="CH36" s="644"/>
      <c r="CI36" s="644"/>
      <c r="CJ36" s="644"/>
      <c r="CK36" s="644"/>
      <c r="CL36" s="644"/>
      <c r="CM36" s="644"/>
      <c r="CN36" s="644"/>
      <c r="CO36" s="644"/>
      <c r="CP36" s="644"/>
      <c r="CQ36" s="645"/>
      <c r="CR36" s="603">
        <v>1544403</v>
      </c>
      <c r="CS36" s="606"/>
      <c r="CT36" s="606"/>
      <c r="CU36" s="606"/>
      <c r="CV36" s="606"/>
      <c r="CW36" s="606"/>
      <c r="CX36" s="606"/>
      <c r="CY36" s="607"/>
      <c r="CZ36" s="608">
        <v>15.9</v>
      </c>
      <c r="DA36" s="637"/>
      <c r="DB36" s="637"/>
      <c r="DC36" s="638"/>
      <c r="DD36" s="611">
        <v>710721</v>
      </c>
      <c r="DE36" s="606"/>
      <c r="DF36" s="606"/>
      <c r="DG36" s="606"/>
      <c r="DH36" s="606"/>
      <c r="DI36" s="606"/>
      <c r="DJ36" s="606"/>
      <c r="DK36" s="607"/>
      <c r="DL36" s="611">
        <v>665049</v>
      </c>
      <c r="DM36" s="606"/>
      <c r="DN36" s="606"/>
      <c r="DO36" s="606"/>
      <c r="DP36" s="606"/>
      <c r="DQ36" s="606"/>
      <c r="DR36" s="606"/>
      <c r="DS36" s="606"/>
      <c r="DT36" s="606"/>
      <c r="DU36" s="606"/>
      <c r="DV36" s="607"/>
      <c r="DW36" s="608">
        <v>14.6</v>
      </c>
      <c r="DX36" s="637"/>
      <c r="DY36" s="637"/>
      <c r="DZ36" s="637"/>
      <c r="EA36" s="637"/>
      <c r="EB36" s="637"/>
      <c r="EC36" s="639"/>
    </row>
    <row r="37" spans="2:133" ht="11.25" customHeight="1">
      <c r="B37" s="600" t="s">
        <v>327</v>
      </c>
      <c r="C37" s="601"/>
      <c r="D37" s="601"/>
      <c r="E37" s="601"/>
      <c r="F37" s="601"/>
      <c r="G37" s="601"/>
      <c r="H37" s="601"/>
      <c r="I37" s="601"/>
      <c r="J37" s="601"/>
      <c r="K37" s="601"/>
      <c r="L37" s="601"/>
      <c r="M37" s="601"/>
      <c r="N37" s="601"/>
      <c r="O37" s="601"/>
      <c r="P37" s="601"/>
      <c r="Q37" s="602"/>
      <c r="R37" s="603">
        <v>150000</v>
      </c>
      <c r="S37" s="606"/>
      <c r="T37" s="606"/>
      <c r="U37" s="606"/>
      <c r="V37" s="606"/>
      <c r="W37" s="606"/>
      <c r="X37" s="606"/>
      <c r="Y37" s="607"/>
      <c r="Z37" s="665">
        <v>1.4</v>
      </c>
      <c r="AA37" s="665"/>
      <c r="AB37" s="665"/>
      <c r="AC37" s="665"/>
      <c r="AD37" s="666" t="s">
        <v>120</v>
      </c>
      <c r="AE37" s="666"/>
      <c r="AF37" s="666"/>
      <c r="AG37" s="666"/>
      <c r="AH37" s="666"/>
      <c r="AI37" s="666"/>
      <c r="AJ37" s="666"/>
      <c r="AK37" s="666"/>
      <c r="AL37" s="608" t="s">
        <v>228</v>
      </c>
      <c r="AM37" s="609"/>
      <c r="AN37" s="609"/>
      <c r="AO37" s="667"/>
      <c r="AQ37" s="640" t="s">
        <v>328</v>
      </c>
      <c r="AR37" s="641"/>
      <c r="AS37" s="641"/>
      <c r="AT37" s="641"/>
      <c r="AU37" s="641"/>
      <c r="AV37" s="641"/>
      <c r="AW37" s="641"/>
      <c r="AX37" s="641"/>
      <c r="AY37" s="642"/>
      <c r="AZ37" s="603" t="s">
        <v>120</v>
      </c>
      <c r="BA37" s="606"/>
      <c r="BB37" s="606"/>
      <c r="BC37" s="606"/>
      <c r="BD37" s="604"/>
      <c r="BE37" s="604"/>
      <c r="BF37" s="643"/>
      <c r="BG37" s="647" t="s">
        <v>329</v>
      </c>
      <c r="BH37" s="644"/>
      <c r="BI37" s="644"/>
      <c r="BJ37" s="644"/>
      <c r="BK37" s="644"/>
      <c r="BL37" s="644"/>
      <c r="BM37" s="644"/>
      <c r="BN37" s="644"/>
      <c r="BO37" s="644"/>
      <c r="BP37" s="644"/>
      <c r="BQ37" s="644"/>
      <c r="BR37" s="644"/>
      <c r="BS37" s="644"/>
      <c r="BT37" s="644"/>
      <c r="BU37" s="645"/>
      <c r="BV37" s="603">
        <v>2263</v>
      </c>
      <c r="BW37" s="606"/>
      <c r="BX37" s="606"/>
      <c r="BY37" s="606"/>
      <c r="BZ37" s="606"/>
      <c r="CA37" s="606"/>
      <c r="CB37" s="646"/>
      <c r="CD37" s="647" t="s">
        <v>330</v>
      </c>
      <c r="CE37" s="644"/>
      <c r="CF37" s="644"/>
      <c r="CG37" s="644"/>
      <c r="CH37" s="644"/>
      <c r="CI37" s="644"/>
      <c r="CJ37" s="644"/>
      <c r="CK37" s="644"/>
      <c r="CL37" s="644"/>
      <c r="CM37" s="644"/>
      <c r="CN37" s="644"/>
      <c r="CO37" s="644"/>
      <c r="CP37" s="644"/>
      <c r="CQ37" s="645"/>
      <c r="CR37" s="603">
        <v>434071</v>
      </c>
      <c r="CS37" s="604"/>
      <c r="CT37" s="604"/>
      <c r="CU37" s="604"/>
      <c r="CV37" s="604"/>
      <c r="CW37" s="604"/>
      <c r="CX37" s="604"/>
      <c r="CY37" s="605"/>
      <c r="CZ37" s="608">
        <v>4.5</v>
      </c>
      <c r="DA37" s="637"/>
      <c r="DB37" s="637"/>
      <c r="DC37" s="638"/>
      <c r="DD37" s="611">
        <v>402080</v>
      </c>
      <c r="DE37" s="604"/>
      <c r="DF37" s="604"/>
      <c r="DG37" s="604"/>
      <c r="DH37" s="604"/>
      <c r="DI37" s="604"/>
      <c r="DJ37" s="604"/>
      <c r="DK37" s="605"/>
      <c r="DL37" s="611">
        <v>402080</v>
      </c>
      <c r="DM37" s="604"/>
      <c r="DN37" s="604"/>
      <c r="DO37" s="604"/>
      <c r="DP37" s="604"/>
      <c r="DQ37" s="604"/>
      <c r="DR37" s="604"/>
      <c r="DS37" s="604"/>
      <c r="DT37" s="604"/>
      <c r="DU37" s="604"/>
      <c r="DV37" s="605"/>
      <c r="DW37" s="608">
        <v>8.8000000000000007</v>
      </c>
      <c r="DX37" s="637"/>
      <c r="DY37" s="637"/>
      <c r="DZ37" s="637"/>
      <c r="EA37" s="637"/>
      <c r="EB37" s="637"/>
      <c r="EC37" s="639"/>
    </row>
    <row r="38" spans="2:133" ht="11.25" customHeight="1">
      <c r="B38" s="615" t="s">
        <v>331</v>
      </c>
      <c r="C38" s="616"/>
      <c r="D38" s="616"/>
      <c r="E38" s="616"/>
      <c r="F38" s="616"/>
      <c r="G38" s="616"/>
      <c r="H38" s="616"/>
      <c r="I38" s="616"/>
      <c r="J38" s="616"/>
      <c r="K38" s="616"/>
      <c r="L38" s="616"/>
      <c r="M38" s="616"/>
      <c r="N38" s="616"/>
      <c r="O38" s="616"/>
      <c r="P38" s="616"/>
      <c r="Q38" s="617"/>
      <c r="R38" s="618">
        <v>10580968</v>
      </c>
      <c r="S38" s="655"/>
      <c r="T38" s="655"/>
      <c r="U38" s="655"/>
      <c r="V38" s="655"/>
      <c r="W38" s="655"/>
      <c r="X38" s="655"/>
      <c r="Y38" s="660"/>
      <c r="Z38" s="661">
        <v>100</v>
      </c>
      <c r="AA38" s="661"/>
      <c r="AB38" s="661"/>
      <c r="AC38" s="661"/>
      <c r="AD38" s="662">
        <v>4406343</v>
      </c>
      <c r="AE38" s="662"/>
      <c r="AF38" s="662"/>
      <c r="AG38" s="662"/>
      <c r="AH38" s="662"/>
      <c r="AI38" s="662"/>
      <c r="AJ38" s="662"/>
      <c r="AK38" s="662"/>
      <c r="AL38" s="621">
        <v>100</v>
      </c>
      <c r="AM38" s="663"/>
      <c r="AN38" s="663"/>
      <c r="AO38" s="664"/>
      <c r="AQ38" s="640" t="s">
        <v>332</v>
      </c>
      <c r="AR38" s="641"/>
      <c r="AS38" s="641"/>
      <c r="AT38" s="641"/>
      <c r="AU38" s="641"/>
      <c r="AV38" s="641"/>
      <c r="AW38" s="641"/>
      <c r="AX38" s="641"/>
      <c r="AY38" s="642"/>
      <c r="AZ38" s="603" t="s">
        <v>120</v>
      </c>
      <c r="BA38" s="606"/>
      <c r="BB38" s="606"/>
      <c r="BC38" s="606"/>
      <c r="BD38" s="604"/>
      <c r="BE38" s="604"/>
      <c r="BF38" s="643"/>
      <c r="BG38" s="647" t="s">
        <v>333</v>
      </c>
      <c r="BH38" s="644"/>
      <c r="BI38" s="644"/>
      <c r="BJ38" s="644"/>
      <c r="BK38" s="644"/>
      <c r="BL38" s="644"/>
      <c r="BM38" s="644"/>
      <c r="BN38" s="644"/>
      <c r="BO38" s="644"/>
      <c r="BP38" s="644"/>
      <c r="BQ38" s="644"/>
      <c r="BR38" s="644"/>
      <c r="BS38" s="644"/>
      <c r="BT38" s="644"/>
      <c r="BU38" s="645"/>
      <c r="BV38" s="603">
        <v>3890</v>
      </c>
      <c r="BW38" s="606"/>
      <c r="BX38" s="606"/>
      <c r="BY38" s="606"/>
      <c r="BZ38" s="606"/>
      <c r="CA38" s="606"/>
      <c r="CB38" s="646"/>
      <c r="CD38" s="647" t="s">
        <v>334</v>
      </c>
      <c r="CE38" s="644"/>
      <c r="CF38" s="644"/>
      <c r="CG38" s="644"/>
      <c r="CH38" s="644"/>
      <c r="CI38" s="644"/>
      <c r="CJ38" s="644"/>
      <c r="CK38" s="644"/>
      <c r="CL38" s="644"/>
      <c r="CM38" s="644"/>
      <c r="CN38" s="644"/>
      <c r="CO38" s="644"/>
      <c r="CP38" s="644"/>
      <c r="CQ38" s="645"/>
      <c r="CR38" s="603">
        <v>667559</v>
      </c>
      <c r="CS38" s="606"/>
      <c r="CT38" s="606"/>
      <c r="CU38" s="606"/>
      <c r="CV38" s="606"/>
      <c r="CW38" s="606"/>
      <c r="CX38" s="606"/>
      <c r="CY38" s="607"/>
      <c r="CZ38" s="608">
        <v>6.9</v>
      </c>
      <c r="DA38" s="637"/>
      <c r="DB38" s="637"/>
      <c r="DC38" s="638"/>
      <c r="DD38" s="611">
        <v>595805</v>
      </c>
      <c r="DE38" s="606"/>
      <c r="DF38" s="606"/>
      <c r="DG38" s="606"/>
      <c r="DH38" s="606"/>
      <c r="DI38" s="606"/>
      <c r="DJ38" s="606"/>
      <c r="DK38" s="607"/>
      <c r="DL38" s="611">
        <v>321060</v>
      </c>
      <c r="DM38" s="606"/>
      <c r="DN38" s="606"/>
      <c r="DO38" s="606"/>
      <c r="DP38" s="606"/>
      <c r="DQ38" s="606"/>
      <c r="DR38" s="606"/>
      <c r="DS38" s="606"/>
      <c r="DT38" s="606"/>
      <c r="DU38" s="606"/>
      <c r="DV38" s="607"/>
      <c r="DW38" s="608">
        <v>7</v>
      </c>
      <c r="DX38" s="637"/>
      <c r="DY38" s="637"/>
      <c r="DZ38" s="637"/>
      <c r="EA38" s="637"/>
      <c r="EB38" s="637"/>
      <c r="EC38" s="639"/>
    </row>
    <row r="39" spans="2:133" ht="11.25" customHeight="1">
      <c r="AQ39" s="640" t="s">
        <v>335</v>
      </c>
      <c r="AR39" s="641"/>
      <c r="AS39" s="641"/>
      <c r="AT39" s="641"/>
      <c r="AU39" s="641"/>
      <c r="AV39" s="641"/>
      <c r="AW39" s="641"/>
      <c r="AX39" s="641"/>
      <c r="AY39" s="642"/>
      <c r="AZ39" s="603" t="s">
        <v>120</v>
      </c>
      <c r="BA39" s="606"/>
      <c r="BB39" s="606"/>
      <c r="BC39" s="606"/>
      <c r="BD39" s="604"/>
      <c r="BE39" s="604"/>
      <c r="BF39" s="643"/>
      <c r="BG39" s="648" t="s">
        <v>336</v>
      </c>
      <c r="BH39" s="649"/>
      <c r="BI39" s="649"/>
      <c r="BJ39" s="649"/>
      <c r="BK39" s="649"/>
      <c r="BL39" s="215"/>
      <c r="BM39" s="644" t="s">
        <v>337</v>
      </c>
      <c r="BN39" s="644"/>
      <c r="BO39" s="644"/>
      <c r="BP39" s="644"/>
      <c r="BQ39" s="644"/>
      <c r="BR39" s="644"/>
      <c r="BS39" s="644"/>
      <c r="BT39" s="644"/>
      <c r="BU39" s="645"/>
      <c r="BV39" s="603">
        <v>60</v>
      </c>
      <c r="BW39" s="606"/>
      <c r="BX39" s="606"/>
      <c r="BY39" s="606"/>
      <c r="BZ39" s="606"/>
      <c r="CA39" s="606"/>
      <c r="CB39" s="646"/>
      <c r="CD39" s="647" t="s">
        <v>338</v>
      </c>
      <c r="CE39" s="644"/>
      <c r="CF39" s="644"/>
      <c r="CG39" s="644"/>
      <c r="CH39" s="644"/>
      <c r="CI39" s="644"/>
      <c r="CJ39" s="644"/>
      <c r="CK39" s="644"/>
      <c r="CL39" s="644"/>
      <c r="CM39" s="644"/>
      <c r="CN39" s="644"/>
      <c r="CO39" s="644"/>
      <c r="CP39" s="644"/>
      <c r="CQ39" s="645"/>
      <c r="CR39" s="603">
        <v>794508</v>
      </c>
      <c r="CS39" s="604"/>
      <c r="CT39" s="604"/>
      <c r="CU39" s="604"/>
      <c r="CV39" s="604"/>
      <c r="CW39" s="604"/>
      <c r="CX39" s="604"/>
      <c r="CY39" s="605"/>
      <c r="CZ39" s="608">
        <v>8.1999999999999993</v>
      </c>
      <c r="DA39" s="637"/>
      <c r="DB39" s="637"/>
      <c r="DC39" s="638"/>
      <c r="DD39" s="611">
        <v>714672</v>
      </c>
      <c r="DE39" s="604"/>
      <c r="DF39" s="604"/>
      <c r="DG39" s="604"/>
      <c r="DH39" s="604"/>
      <c r="DI39" s="604"/>
      <c r="DJ39" s="604"/>
      <c r="DK39" s="605"/>
      <c r="DL39" s="611" t="s">
        <v>120</v>
      </c>
      <c r="DM39" s="604"/>
      <c r="DN39" s="604"/>
      <c r="DO39" s="604"/>
      <c r="DP39" s="604"/>
      <c r="DQ39" s="604"/>
      <c r="DR39" s="604"/>
      <c r="DS39" s="604"/>
      <c r="DT39" s="604"/>
      <c r="DU39" s="604"/>
      <c r="DV39" s="605"/>
      <c r="DW39" s="608" t="s">
        <v>120</v>
      </c>
      <c r="DX39" s="637"/>
      <c r="DY39" s="637"/>
      <c r="DZ39" s="637"/>
      <c r="EA39" s="637"/>
      <c r="EB39" s="637"/>
      <c r="EC39" s="639"/>
    </row>
    <row r="40" spans="2:133" ht="11.25" customHeight="1">
      <c r="AQ40" s="640" t="s">
        <v>339</v>
      </c>
      <c r="AR40" s="641"/>
      <c r="AS40" s="641"/>
      <c r="AT40" s="641"/>
      <c r="AU40" s="641"/>
      <c r="AV40" s="641"/>
      <c r="AW40" s="641"/>
      <c r="AX40" s="641"/>
      <c r="AY40" s="642"/>
      <c r="AZ40" s="603">
        <v>264362</v>
      </c>
      <c r="BA40" s="606"/>
      <c r="BB40" s="606"/>
      <c r="BC40" s="606"/>
      <c r="BD40" s="604"/>
      <c r="BE40" s="604"/>
      <c r="BF40" s="643"/>
      <c r="BG40" s="648"/>
      <c r="BH40" s="649"/>
      <c r="BI40" s="649"/>
      <c r="BJ40" s="649"/>
      <c r="BK40" s="649"/>
      <c r="BL40" s="215"/>
      <c r="BM40" s="644" t="s">
        <v>340</v>
      </c>
      <c r="BN40" s="644"/>
      <c r="BO40" s="644"/>
      <c r="BP40" s="644"/>
      <c r="BQ40" s="644"/>
      <c r="BR40" s="644"/>
      <c r="BS40" s="644"/>
      <c r="BT40" s="644"/>
      <c r="BU40" s="645"/>
      <c r="BV40" s="603">
        <v>169</v>
      </c>
      <c r="BW40" s="606"/>
      <c r="BX40" s="606"/>
      <c r="BY40" s="606"/>
      <c r="BZ40" s="606"/>
      <c r="CA40" s="606"/>
      <c r="CB40" s="646"/>
      <c r="CD40" s="647" t="s">
        <v>341</v>
      </c>
      <c r="CE40" s="644"/>
      <c r="CF40" s="644"/>
      <c r="CG40" s="644"/>
      <c r="CH40" s="644"/>
      <c r="CI40" s="644"/>
      <c r="CJ40" s="644"/>
      <c r="CK40" s="644"/>
      <c r="CL40" s="644"/>
      <c r="CM40" s="644"/>
      <c r="CN40" s="644"/>
      <c r="CO40" s="644"/>
      <c r="CP40" s="644"/>
      <c r="CQ40" s="645"/>
      <c r="CR40" s="603">
        <v>14580</v>
      </c>
      <c r="CS40" s="606"/>
      <c r="CT40" s="606"/>
      <c r="CU40" s="606"/>
      <c r="CV40" s="606"/>
      <c r="CW40" s="606"/>
      <c r="CX40" s="606"/>
      <c r="CY40" s="607"/>
      <c r="CZ40" s="608">
        <v>0.1</v>
      </c>
      <c r="DA40" s="637"/>
      <c r="DB40" s="637"/>
      <c r="DC40" s="638"/>
      <c r="DD40" s="611" t="s">
        <v>120</v>
      </c>
      <c r="DE40" s="606"/>
      <c r="DF40" s="606"/>
      <c r="DG40" s="606"/>
      <c r="DH40" s="606"/>
      <c r="DI40" s="606"/>
      <c r="DJ40" s="606"/>
      <c r="DK40" s="607"/>
      <c r="DL40" s="611" t="s">
        <v>120</v>
      </c>
      <c r="DM40" s="606"/>
      <c r="DN40" s="606"/>
      <c r="DO40" s="606"/>
      <c r="DP40" s="606"/>
      <c r="DQ40" s="606"/>
      <c r="DR40" s="606"/>
      <c r="DS40" s="606"/>
      <c r="DT40" s="606"/>
      <c r="DU40" s="606"/>
      <c r="DV40" s="607"/>
      <c r="DW40" s="608" t="s">
        <v>120</v>
      </c>
      <c r="DX40" s="637"/>
      <c r="DY40" s="637"/>
      <c r="DZ40" s="637"/>
      <c r="EA40" s="637"/>
      <c r="EB40" s="637"/>
      <c r="EC40" s="639"/>
    </row>
    <row r="41" spans="2:133" ht="11.25" customHeight="1">
      <c r="AQ41" s="652" t="s">
        <v>342</v>
      </c>
      <c r="AR41" s="653"/>
      <c r="AS41" s="653"/>
      <c r="AT41" s="653"/>
      <c r="AU41" s="653"/>
      <c r="AV41" s="653"/>
      <c r="AW41" s="653"/>
      <c r="AX41" s="653"/>
      <c r="AY41" s="654"/>
      <c r="AZ41" s="618">
        <v>287451</v>
      </c>
      <c r="BA41" s="655"/>
      <c r="BB41" s="655"/>
      <c r="BC41" s="655"/>
      <c r="BD41" s="619"/>
      <c r="BE41" s="619"/>
      <c r="BF41" s="656"/>
      <c r="BG41" s="650"/>
      <c r="BH41" s="651"/>
      <c r="BI41" s="651"/>
      <c r="BJ41" s="651"/>
      <c r="BK41" s="651"/>
      <c r="BL41" s="216"/>
      <c r="BM41" s="657" t="s">
        <v>343</v>
      </c>
      <c r="BN41" s="657"/>
      <c r="BO41" s="657"/>
      <c r="BP41" s="657"/>
      <c r="BQ41" s="657"/>
      <c r="BR41" s="657"/>
      <c r="BS41" s="657"/>
      <c r="BT41" s="657"/>
      <c r="BU41" s="658"/>
      <c r="BV41" s="618">
        <v>236</v>
      </c>
      <c r="BW41" s="655"/>
      <c r="BX41" s="655"/>
      <c r="BY41" s="655"/>
      <c r="BZ41" s="655"/>
      <c r="CA41" s="655"/>
      <c r="CB41" s="659"/>
      <c r="CD41" s="647" t="s">
        <v>344</v>
      </c>
      <c r="CE41" s="644"/>
      <c r="CF41" s="644"/>
      <c r="CG41" s="644"/>
      <c r="CH41" s="644"/>
      <c r="CI41" s="644"/>
      <c r="CJ41" s="644"/>
      <c r="CK41" s="644"/>
      <c r="CL41" s="644"/>
      <c r="CM41" s="644"/>
      <c r="CN41" s="644"/>
      <c r="CO41" s="644"/>
      <c r="CP41" s="644"/>
      <c r="CQ41" s="645"/>
      <c r="CR41" s="603" t="s">
        <v>120</v>
      </c>
      <c r="CS41" s="604"/>
      <c r="CT41" s="604"/>
      <c r="CU41" s="604"/>
      <c r="CV41" s="604"/>
      <c r="CW41" s="604"/>
      <c r="CX41" s="604"/>
      <c r="CY41" s="605"/>
      <c r="CZ41" s="608" t="s">
        <v>120</v>
      </c>
      <c r="DA41" s="637"/>
      <c r="DB41" s="637"/>
      <c r="DC41" s="638"/>
      <c r="DD41" s="611" t="s">
        <v>120</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346</v>
      </c>
      <c r="CE42" s="601"/>
      <c r="CF42" s="601"/>
      <c r="CG42" s="601"/>
      <c r="CH42" s="601"/>
      <c r="CI42" s="601"/>
      <c r="CJ42" s="601"/>
      <c r="CK42" s="601"/>
      <c r="CL42" s="601"/>
      <c r="CM42" s="601"/>
      <c r="CN42" s="601"/>
      <c r="CO42" s="601"/>
      <c r="CP42" s="601"/>
      <c r="CQ42" s="602"/>
      <c r="CR42" s="603">
        <v>2883024</v>
      </c>
      <c r="CS42" s="606"/>
      <c r="CT42" s="606"/>
      <c r="CU42" s="606"/>
      <c r="CV42" s="606"/>
      <c r="CW42" s="606"/>
      <c r="CX42" s="606"/>
      <c r="CY42" s="607"/>
      <c r="CZ42" s="608">
        <v>29.6</v>
      </c>
      <c r="DA42" s="609"/>
      <c r="DB42" s="609"/>
      <c r="DC42" s="610"/>
      <c r="DD42" s="611">
        <v>271645</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348</v>
      </c>
      <c r="CE43" s="601"/>
      <c r="CF43" s="601"/>
      <c r="CG43" s="601"/>
      <c r="CH43" s="601"/>
      <c r="CI43" s="601"/>
      <c r="CJ43" s="601"/>
      <c r="CK43" s="601"/>
      <c r="CL43" s="601"/>
      <c r="CM43" s="601"/>
      <c r="CN43" s="601"/>
      <c r="CO43" s="601"/>
      <c r="CP43" s="601"/>
      <c r="CQ43" s="602"/>
      <c r="CR43" s="603">
        <v>25377</v>
      </c>
      <c r="CS43" s="604"/>
      <c r="CT43" s="604"/>
      <c r="CU43" s="604"/>
      <c r="CV43" s="604"/>
      <c r="CW43" s="604"/>
      <c r="CX43" s="604"/>
      <c r="CY43" s="605"/>
      <c r="CZ43" s="608">
        <v>0.3</v>
      </c>
      <c r="DA43" s="637"/>
      <c r="DB43" s="637"/>
      <c r="DC43" s="638"/>
      <c r="DD43" s="611">
        <v>9353</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349</v>
      </c>
      <c r="CD44" s="631" t="s">
        <v>300</v>
      </c>
      <c r="CE44" s="632"/>
      <c r="CF44" s="600" t="s">
        <v>350</v>
      </c>
      <c r="CG44" s="601"/>
      <c r="CH44" s="601"/>
      <c r="CI44" s="601"/>
      <c r="CJ44" s="601"/>
      <c r="CK44" s="601"/>
      <c r="CL44" s="601"/>
      <c r="CM44" s="601"/>
      <c r="CN44" s="601"/>
      <c r="CO44" s="601"/>
      <c r="CP44" s="601"/>
      <c r="CQ44" s="602"/>
      <c r="CR44" s="603">
        <v>2882625</v>
      </c>
      <c r="CS44" s="606"/>
      <c r="CT44" s="606"/>
      <c r="CU44" s="606"/>
      <c r="CV44" s="606"/>
      <c r="CW44" s="606"/>
      <c r="CX44" s="606"/>
      <c r="CY44" s="607"/>
      <c r="CZ44" s="608">
        <v>29.6</v>
      </c>
      <c r="DA44" s="609"/>
      <c r="DB44" s="609"/>
      <c r="DC44" s="610"/>
      <c r="DD44" s="611">
        <v>271246</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351</v>
      </c>
      <c r="CG45" s="601"/>
      <c r="CH45" s="601"/>
      <c r="CI45" s="601"/>
      <c r="CJ45" s="601"/>
      <c r="CK45" s="601"/>
      <c r="CL45" s="601"/>
      <c r="CM45" s="601"/>
      <c r="CN45" s="601"/>
      <c r="CO45" s="601"/>
      <c r="CP45" s="601"/>
      <c r="CQ45" s="602"/>
      <c r="CR45" s="603">
        <v>1803377</v>
      </c>
      <c r="CS45" s="604"/>
      <c r="CT45" s="604"/>
      <c r="CU45" s="604"/>
      <c r="CV45" s="604"/>
      <c r="CW45" s="604"/>
      <c r="CX45" s="604"/>
      <c r="CY45" s="605"/>
      <c r="CZ45" s="608">
        <v>18.5</v>
      </c>
      <c r="DA45" s="637"/>
      <c r="DB45" s="637"/>
      <c r="DC45" s="638"/>
      <c r="DD45" s="611">
        <v>68226</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352</v>
      </c>
      <c r="CG46" s="601"/>
      <c r="CH46" s="601"/>
      <c r="CI46" s="601"/>
      <c r="CJ46" s="601"/>
      <c r="CK46" s="601"/>
      <c r="CL46" s="601"/>
      <c r="CM46" s="601"/>
      <c r="CN46" s="601"/>
      <c r="CO46" s="601"/>
      <c r="CP46" s="601"/>
      <c r="CQ46" s="602"/>
      <c r="CR46" s="603">
        <v>1079248</v>
      </c>
      <c r="CS46" s="606"/>
      <c r="CT46" s="606"/>
      <c r="CU46" s="606"/>
      <c r="CV46" s="606"/>
      <c r="CW46" s="606"/>
      <c r="CX46" s="606"/>
      <c r="CY46" s="607"/>
      <c r="CZ46" s="608">
        <v>11.1</v>
      </c>
      <c r="DA46" s="609"/>
      <c r="DB46" s="609"/>
      <c r="DC46" s="610"/>
      <c r="DD46" s="611">
        <v>203020</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353</v>
      </c>
      <c r="CG47" s="601"/>
      <c r="CH47" s="601"/>
      <c r="CI47" s="601"/>
      <c r="CJ47" s="601"/>
      <c r="CK47" s="601"/>
      <c r="CL47" s="601"/>
      <c r="CM47" s="601"/>
      <c r="CN47" s="601"/>
      <c r="CO47" s="601"/>
      <c r="CP47" s="601"/>
      <c r="CQ47" s="602"/>
      <c r="CR47" s="603">
        <v>399</v>
      </c>
      <c r="CS47" s="604"/>
      <c r="CT47" s="604"/>
      <c r="CU47" s="604"/>
      <c r="CV47" s="604"/>
      <c r="CW47" s="604"/>
      <c r="CX47" s="604"/>
      <c r="CY47" s="605"/>
      <c r="CZ47" s="608">
        <v>0</v>
      </c>
      <c r="DA47" s="637"/>
      <c r="DB47" s="637"/>
      <c r="DC47" s="638"/>
      <c r="DD47" s="611">
        <v>399</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354</v>
      </c>
      <c r="CG48" s="601"/>
      <c r="CH48" s="601"/>
      <c r="CI48" s="601"/>
      <c r="CJ48" s="601"/>
      <c r="CK48" s="601"/>
      <c r="CL48" s="601"/>
      <c r="CM48" s="601"/>
      <c r="CN48" s="601"/>
      <c r="CO48" s="601"/>
      <c r="CP48" s="601"/>
      <c r="CQ48" s="602"/>
      <c r="CR48" s="603" t="s">
        <v>228</v>
      </c>
      <c r="CS48" s="606"/>
      <c r="CT48" s="606"/>
      <c r="CU48" s="606"/>
      <c r="CV48" s="606"/>
      <c r="CW48" s="606"/>
      <c r="CX48" s="606"/>
      <c r="CY48" s="607"/>
      <c r="CZ48" s="608" t="s">
        <v>120</v>
      </c>
      <c r="DA48" s="609"/>
      <c r="DB48" s="609"/>
      <c r="DC48" s="610"/>
      <c r="DD48" s="611" t="s">
        <v>228</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355</v>
      </c>
      <c r="CE49" s="616"/>
      <c r="CF49" s="616"/>
      <c r="CG49" s="616"/>
      <c r="CH49" s="616"/>
      <c r="CI49" s="616"/>
      <c r="CJ49" s="616"/>
      <c r="CK49" s="616"/>
      <c r="CL49" s="616"/>
      <c r="CM49" s="616"/>
      <c r="CN49" s="616"/>
      <c r="CO49" s="616"/>
      <c r="CP49" s="616"/>
      <c r="CQ49" s="617"/>
      <c r="CR49" s="618">
        <v>9737046</v>
      </c>
      <c r="CS49" s="619"/>
      <c r="CT49" s="619"/>
      <c r="CU49" s="619"/>
      <c r="CV49" s="619"/>
      <c r="CW49" s="619"/>
      <c r="CX49" s="619"/>
      <c r="CY49" s="620"/>
      <c r="CZ49" s="621">
        <v>100</v>
      </c>
      <c r="DA49" s="622"/>
      <c r="DB49" s="622"/>
      <c r="DC49" s="623"/>
      <c r="DD49" s="624">
        <v>5068476</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MKD6S6jOrtCtMEsYoGeZwIB0Y2KbFpX0VrCs6mOC0x5mJitZt14DGbvvf/c88+UsGezIZvJqoMDwK32XH1PJwQ==" saltValue="CHNxX0thADFDClbu7b9QZ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357</v>
      </c>
      <c r="DK2" s="1142"/>
      <c r="DL2" s="1142"/>
      <c r="DM2" s="1142"/>
      <c r="DN2" s="1142"/>
      <c r="DO2" s="1143"/>
      <c r="DP2" s="229"/>
      <c r="DQ2" s="1141" t="s">
        <v>358</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359</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361</v>
      </c>
      <c r="B5" s="1027"/>
      <c r="C5" s="1027"/>
      <c r="D5" s="1027"/>
      <c r="E5" s="1027"/>
      <c r="F5" s="1027"/>
      <c r="G5" s="1027"/>
      <c r="H5" s="1027"/>
      <c r="I5" s="1027"/>
      <c r="J5" s="1027"/>
      <c r="K5" s="1027"/>
      <c r="L5" s="1027"/>
      <c r="M5" s="1027"/>
      <c r="N5" s="1027"/>
      <c r="O5" s="1027"/>
      <c r="P5" s="1028"/>
      <c r="Q5" s="1032" t="s">
        <v>362</v>
      </c>
      <c r="R5" s="1033"/>
      <c r="S5" s="1033"/>
      <c r="T5" s="1033"/>
      <c r="U5" s="1034"/>
      <c r="V5" s="1032" t="s">
        <v>363</v>
      </c>
      <c r="W5" s="1033"/>
      <c r="X5" s="1033"/>
      <c r="Y5" s="1033"/>
      <c r="Z5" s="1034"/>
      <c r="AA5" s="1032" t="s">
        <v>364</v>
      </c>
      <c r="AB5" s="1033"/>
      <c r="AC5" s="1033"/>
      <c r="AD5" s="1033"/>
      <c r="AE5" s="1033"/>
      <c r="AF5" s="1144" t="s">
        <v>365</v>
      </c>
      <c r="AG5" s="1033"/>
      <c r="AH5" s="1033"/>
      <c r="AI5" s="1033"/>
      <c r="AJ5" s="1048"/>
      <c r="AK5" s="1033" t="s">
        <v>366</v>
      </c>
      <c r="AL5" s="1033"/>
      <c r="AM5" s="1033"/>
      <c r="AN5" s="1033"/>
      <c r="AO5" s="1034"/>
      <c r="AP5" s="1032" t="s">
        <v>367</v>
      </c>
      <c r="AQ5" s="1033"/>
      <c r="AR5" s="1033"/>
      <c r="AS5" s="1033"/>
      <c r="AT5" s="1034"/>
      <c r="AU5" s="1032" t="s">
        <v>368</v>
      </c>
      <c r="AV5" s="1033"/>
      <c r="AW5" s="1033"/>
      <c r="AX5" s="1033"/>
      <c r="AY5" s="1048"/>
      <c r="AZ5" s="236"/>
      <c r="BA5" s="236"/>
      <c r="BB5" s="236"/>
      <c r="BC5" s="236"/>
      <c r="BD5" s="236"/>
      <c r="BE5" s="237"/>
      <c r="BF5" s="237"/>
      <c r="BG5" s="237"/>
      <c r="BH5" s="237"/>
      <c r="BI5" s="237"/>
      <c r="BJ5" s="237"/>
      <c r="BK5" s="237"/>
      <c r="BL5" s="237"/>
      <c r="BM5" s="237"/>
      <c r="BN5" s="237"/>
      <c r="BO5" s="237"/>
      <c r="BP5" s="237"/>
      <c r="BQ5" s="1026" t="s">
        <v>369</v>
      </c>
      <c r="BR5" s="1027"/>
      <c r="BS5" s="1027"/>
      <c r="BT5" s="1027"/>
      <c r="BU5" s="1027"/>
      <c r="BV5" s="1027"/>
      <c r="BW5" s="1027"/>
      <c r="BX5" s="1027"/>
      <c r="BY5" s="1027"/>
      <c r="BZ5" s="1027"/>
      <c r="CA5" s="1027"/>
      <c r="CB5" s="1027"/>
      <c r="CC5" s="1027"/>
      <c r="CD5" s="1027"/>
      <c r="CE5" s="1027"/>
      <c r="CF5" s="1027"/>
      <c r="CG5" s="1028"/>
      <c r="CH5" s="1032" t="s">
        <v>370</v>
      </c>
      <c r="CI5" s="1033"/>
      <c r="CJ5" s="1033"/>
      <c r="CK5" s="1033"/>
      <c r="CL5" s="1034"/>
      <c r="CM5" s="1032" t="s">
        <v>371</v>
      </c>
      <c r="CN5" s="1033"/>
      <c r="CO5" s="1033"/>
      <c r="CP5" s="1033"/>
      <c r="CQ5" s="1034"/>
      <c r="CR5" s="1032" t="s">
        <v>372</v>
      </c>
      <c r="CS5" s="1033"/>
      <c r="CT5" s="1033"/>
      <c r="CU5" s="1033"/>
      <c r="CV5" s="1034"/>
      <c r="CW5" s="1032" t="s">
        <v>373</v>
      </c>
      <c r="CX5" s="1033"/>
      <c r="CY5" s="1033"/>
      <c r="CZ5" s="1033"/>
      <c r="DA5" s="1034"/>
      <c r="DB5" s="1032" t="s">
        <v>374</v>
      </c>
      <c r="DC5" s="1033"/>
      <c r="DD5" s="1033"/>
      <c r="DE5" s="1033"/>
      <c r="DF5" s="1034"/>
      <c r="DG5" s="1129" t="s">
        <v>375</v>
      </c>
      <c r="DH5" s="1130"/>
      <c r="DI5" s="1130"/>
      <c r="DJ5" s="1130"/>
      <c r="DK5" s="1131"/>
      <c r="DL5" s="1129" t="s">
        <v>376</v>
      </c>
      <c r="DM5" s="1130"/>
      <c r="DN5" s="1130"/>
      <c r="DO5" s="1130"/>
      <c r="DP5" s="1131"/>
      <c r="DQ5" s="1032" t="s">
        <v>377</v>
      </c>
      <c r="DR5" s="1033"/>
      <c r="DS5" s="1033"/>
      <c r="DT5" s="1033"/>
      <c r="DU5" s="1034"/>
      <c r="DV5" s="1032" t="s">
        <v>368</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378</v>
      </c>
      <c r="C7" s="1082"/>
      <c r="D7" s="1082"/>
      <c r="E7" s="1082"/>
      <c r="F7" s="1082"/>
      <c r="G7" s="1082"/>
      <c r="H7" s="1082"/>
      <c r="I7" s="1082"/>
      <c r="J7" s="1082"/>
      <c r="K7" s="1082"/>
      <c r="L7" s="1082"/>
      <c r="M7" s="1082"/>
      <c r="N7" s="1082"/>
      <c r="O7" s="1082"/>
      <c r="P7" s="1083"/>
      <c r="Q7" s="1135">
        <v>10581</v>
      </c>
      <c r="R7" s="1136"/>
      <c r="S7" s="1136"/>
      <c r="T7" s="1136"/>
      <c r="U7" s="1136"/>
      <c r="V7" s="1136">
        <v>9737</v>
      </c>
      <c r="W7" s="1136"/>
      <c r="X7" s="1136"/>
      <c r="Y7" s="1136"/>
      <c r="Z7" s="1136"/>
      <c r="AA7" s="1136">
        <v>844</v>
      </c>
      <c r="AB7" s="1136"/>
      <c r="AC7" s="1136"/>
      <c r="AD7" s="1136"/>
      <c r="AE7" s="1137"/>
      <c r="AF7" s="1138">
        <v>675</v>
      </c>
      <c r="AG7" s="1139"/>
      <c r="AH7" s="1139"/>
      <c r="AI7" s="1139"/>
      <c r="AJ7" s="1140"/>
      <c r="AK7" s="1122">
        <v>1328</v>
      </c>
      <c r="AL7" s="1123"/>
      <c r="AM7" s="1123"/>
      <c r="AN7" s="1123"/>
      <c r="AO7" s="1123"/>
      <c r="AP7" s="1123">
        <v>3661</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c r="BT7" s="1127"/>
      <c r="BU7" s="1127"/>
      <c r="BV7" s="1127"/>
      <c r="BW7" s="1127"/>
      <c r="BX7" s="1127"/>
      <c r="BY7" s="1127"/>
      <c r="BZ7" s="1127"/>
      <c r="CA7" s="1127"/>
      <c r="CB7" s="1127"/>
      <c r="CC7" s="1127"/>
      <c r="CD7" s="1127"/>
      <c r="CE7" s="1127"/>
      <c r="CF7" s="1127"/>
      <c r="CG7" s="1128"/>
      <c r="CH7" s="1119"/>
      <c r="CI7" s="1120"/>
      <c r="CJ7" s="1120"/>
      <c r="CK7" s="1120"/>
      <c r="CL7" s="1121"/>
      <c r="CM7" s="1119"/>
      <c r="CN7" s="1120"/>
      <c r="CO7" s="1120"/>
      <c r="CP7" s="1120"/>
      <c r="CQ7" s="1121"/>
      <c r="CR7" s="1119"/>
      <c r="CS7" s="1120"/>
      <c r="CT7" s="1120"/>
      <c r="CU7" s="1120"/>
      <c r="CV7" s="1121"/>
      <c r="CW7" s="1119"/>
      <c r="CX7" s="1120"/>
      <c r="CY7" s="1120"/>
      <c r="CZ7" s="1120"/>
      <c r="DA7" s="1121"/>
      <c r="DB7" s="1119"/>
      <c r="DC7" s="1120"/>
      <c r="DD7" s="1120"/>
      <c r="DE7" s="1120"/>
      <c r="DF7" s="1121"/>
      <c r="DG7" s="1119"/>
      <c r="DH7" s="1120"/>
      <c r="DI7" s="1120"/>
      <c r="DJ7" s="1120"/>
      <c r="DK7" s="1121"/>
      <c r="DL7" s="1119"/>
      <c r="DM7" s="1120"/>
      <c r="DN7" s="1120"/>
      <c r="DO7" s="1120"/>
      <c r="DP7" s="1121"/>
      <c r="DQ7" s="1119"/>
      <c r="DR7" s="1120"/>
      <c r="DS7" s="1120"/>
      <c r="DT7" s="1120"/>
      <c r="DU7" s="1121"/>
      <c r="DV7" s="1146"/>
      <c r="DW7" s="1147"/>
      <c r="DX7" s="1147"/>
      <c r="DY7" s="1147"/>
      <c r="DZ7" s="1148"/>
      <c r="EA7" s="234"/>
    </row>
    <row r="8" spans="1:131" s="235" customFormat="1" ht="26.25" customHeight="1">
      <c r="A8" s="241">
        <v>2</v>
      </c>
      <c r="B8" s="1068"/>
      <c r="C8" s="1069"/>
      <c r="D8" s="1069"/>
      <c r="E8" s="1069"/>
      <c r="F8" s="1069"/>
      <c r="G8" s="1069"/>
      <c r="H8" s="1069"/>
      <c r="I8" s="1069"/>
      <c r="J8" s="1069"/>
      <c r="K8" s="1069"/>
      <c r="L8" s="1069"/>
      <c r="M8" s="1069"/>
      <c r="N8" s="1069"/>
      <c r="O8" s="1069"/>
      <c r="P8" s="1070"/>
      <c r="Q8" s="1074"/>
      <c r="R8" s="1075"/>
      <c r="S8" s="1075"/>
      <c r="T8" s="1075"/>
      <c r="U8" s="1075"/>
      <c r="V8" s="1075"/>
      <c r="W8" s="1075"/>
      <c r="X8" s="1075"/>
      <c r="Y8" s="1075"/>
      <c r="Z8" s="1075"/>
      <c r="AA8" s="1075"/>
      <c r="AB8" s="1075"/>
      <c r="AC8" s="1075"/>
      <c r="AD8" s="1075"/>
      <c r="AE8" s="1076"/>
      <c r="AF8" s="1050"/>
      <c r="AG8" s="1051"/>
      <c r="AH8" s="1051"/>
      <c r="AI8" s="1051"/>
      <c r="AJ8" s="1052"/>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379</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380</v>
      </c>
      <c r="B23" s="975" t="s">
        <v>381</v>
      </c>
      <c r="C23" s="976"/>
      <c r="D23" s="976"/>
      <c r="E23" s="976"/>
      <c r="F23" s="976"/>
      <c r="G23" s="976"/>
      <c r="H23" s="976"/>
      <c r="I23" s="976"/>
      <c r="J23" s="976"/>
      <c r="K23" s="976"/>
      <c r="L23" s="976"/>
      <c r="M23" s="976"/>
      <c r="N23" s="976"/>
      <c r="O23" s="976"/>
      <c r="P23" s="977"/>
      <c r="Q23" s="1099"/>
      <c r="R23" s="1100"/>
      <c r="S23" s="1100"/>
      <c r="T23" s="1100"/>
      <c r="U23" s="1100"/>
      <c r="V23" s="1100"/>
      <c r="W23" s="1100"/>
      <c r="X23" s="1100"/>
      <c r="Y23" s="1100"/>
      <c r="Z23" s="1100"/>
      <c r="AA23" s="1100"/>
      <c r="AB23" s="1100"/>
      <c r="AC23" s="1100"/>
      <c r="AD23" s="1100"/>
      <c r="AE23" s="1101"/>
      <c r="AF23" s="1102">
        <v>675</v>
      </c>
      <c r="AG23" s="1100"/>
      <c r="AH23" s="1100"/>
      <c r="AI23" s="1100"/>
      <c r="AJ23" s="1103"/>
      <c r="AK23" s="1104"/>
      <c r="AL23" s="1105"/>
      <c r="AM23" s="1105"/>
      <c r="AN23" s="1105"/>
      <c r="AO23" s="1105"/>
      <c r="AP23" s="1100"/>
      <c r="AQ23" s="1100"/>
      <c r="AR23" s="1100"/>
      <c r="AS23" s="1100"/>
      <c r="AT23" s="1100"/>
      <c r="AU23" s="1106"/>
      <c r="AV23" s="1106"/>
      <c r="AW23" s="1106"/>
      <c r="AX23" s="1106"/>
      <c r="AY23" s="1107"/>
      <c r="AZ23" s="1096" t="s">
        <v>382</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383</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384</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361</v>
      </c>
      <c r="B26" s="1027"/>
      <c r="C26" s="1027"/>
      <c r="D26" s="1027"/>
      <c r="E26" s="1027"/>
      <c r="F26" s="1027"/>
      <c r="G26" s="1027"/>
      <c r="H26" s="1027"/>
      <c r="I26" s="1027"/>
      <c r="J26" s="1027"/>
      <c r="K26" s="1027"/>
      <c r="L26" s="1027"/>
      <c r="M26" s="1027"/>
      <c r="N26" s="1027"/>
      <c r="O26" s="1027"/>
      <c r="P26" s="1028"/>
      <c r="Q26" s="1032" t="s">
        <v>385</v>
      </c>
      <c r="R26" s="1033"/>
      <c r="S26" s="1033"/>
      <c r="T26" s="1033"/>
      <c r="U26" s="1034"/>
      <c r="V26" s="1032" t="s">
        <v>386</v>
      </c>
      <c r="W26" s="1033"/>
      <c r="X26" s="1033"/>
      <c r="Y26" s="1033"/>
      <c r="Z26" s="1034"/>
      <c r="AA26" s="1032" t="s">
        <v>387</v>
      </c>
      <c r="AB26" s="1033"/>
      <c r="AC26" s="1033"/>
      <c r="AD26" s="1033"/>
      <c r="AE26" s="1033"/>
      <c r="AF26" s="1090" t="s">
        <v>388</v>
      </c>
      <c r="AG26" s="1039"/>
      <c r="AH26" s="1039"/>
      <c r="AI26" s="1039"/>
      <c r="AJ26" s="1091"/>
      <c r="AK26" s="1033" t="s">
        <v>389</v>
      </c>
      <c r="AL26" s="1033"/>
      <c r="AM26" s="1033"/>
      <c r="AN26" s="1033"/>
      <c r="AO26" s="1034"/>
      <c r="AP26" s="1032" t="s">
        <v>390</v>
      </c>
      <c r="AQ26" s="1033"/>
      <c r="AR26" s="1033"/>
      <c r="AS26" s="1033"/>
      <c r="AT26" s="1034"/>
      <c r="AU26" s="1032" t="s">
        <v>391</v>
      </c>
      <c r="AV26" s="1033"/>
      <c r="AW26" s="1033"/>
      <c r="AX26" s="1033"/>
      <c r="AY26" s="1034"/>
      <c r="AZ26" s="1032" t="s">
        <v>392</v>
      </c>
      <c r="BA26" s="1033"/>
      <c r="BB26" s="1033"/>
      <c r="BC26" s="1033"/>
      <c r="BD26" s="1034"/>
      <c r="BE26" s="1032" t="s">
        <v>368</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393</v>
      </c>
      <c r="C28" s="1082"/>
      <c r="D28" s="1082"/>
      <c r="E28" s="1082"/>
      <c r="F28" s="1082"/>
      <c r="G28" s="1082"/>
      <c r="H28" s="1082"/>
      <c r="I28" s="1082"/>
      <c r="J28" s="1082"/>
      <c r="K28" s="1082"/>
      <c r="L28" s="1082"/>
      <c r="M28" s="1082"/>
      <c r="N28" s="1082"/>
      <c r="O28" s="1082"/>
      <c r="P28" s="1083"/>
      <c r="Q28" s="1084">
        <v>1965</v>
      </c>
      <c r="R28" s="1085"/>
      <c r="S28" s="1085"/>
      <c r="T28" s="1085"/>
      <c r="U28" s="1085"/>
      <c r="V28" s="1085">
        <v>1845</v>
      </c>
      <c r="W28" s="1085"/>
      <c r="X28" s="1085"/>
      <c r="Y28" s="1085"/>
      <c r="Z28" s="1085"/>
      <c r="AA28" s="1085">
        <v>120</v>
      </c>
      <c r="AB28" s="1085"/>
      <c r="AC28" s="1085"/>
      <c r="AD28" s="1085"/>
      <c r="AE28" s="1086"/>
      <c r="AF28" s="1087">
        <v>120</v>
      </c>
      <c r="AG28" s="1085"/>
      <c r="AH28" s="1085"/>
      <c r="AI28" s="1085"/>
      <c r="AJ28" s="1088"/>
      <c r="AK28" s="1089">
        <v>264</v>
      </c>
      <c r="AL28" s="1077"/>
      <c r="AM28" s="1077"/>
      <c r="AN28" s="1077"/>
      <c r="AO28" s="1077"/>
      <c r="AP28" s="1077" t="s">
        <v>574</v>
      </c>
      <c r="AQ28" s="1077"/>
      <c r="AR28" s="1077"/>
      <c r="AS28" s="1077"/>
      <c r="AT28" s="1077"/>
      <c r="AU28" s="1077" t="s">
        <v>575</v>
      </c>
      <c r="AV28" s="1077"/>
      <c r="AW28" s="1077"/>
      <c r="AX28" s="1077"/>
      <c r="AY28" s="1077"/>
      <c r="AZ28" s="1078" t="s">
        <v>575</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8" t="s">
        <v>394</v>
      </c>
      <c r="C29" s="1069"/>
      <c r="D29" s="1069"/>
      <c r="E29" s="1069"/>
      <c r="F29" s="1069"/>
      <c r="G29" s="1069"/>
      <c r="H29" s="1069"/>
      <c r="I29" s="1069"/>
      <c r="J29" s="1069"/>
      <c r="K29" s="1069"/>
      <c r="L29" s="1069"/>
      <c r="M29" s="1069"/>
      <c r="N29" s="1069"/>
      <c r="O29" s="1069"/>
      <c r="P29" s="1070"/>
      <c r="Q29" s="1074">
        <v>97</v>
      </c>
      <c r="R29" s="1075"/>
      <c r="S29" s="1075"/>
      <c r="T29" s="1075"/>
      <c r="U29" s="1075"/>
      <c r="V29" s="1075">
        <v>97</v>
      </c>
      <c r="W29" s="1075"/>
      <c r="X29" s="1075"/>
      <c r="Y29" s="1075"/>
      <c r="Z29" s="1075"/>
      <c r="AA29" s="1075">
        <v>0</v>
      </c>
      <c r="AB29" s="1075"/>
      <c r="AC29" s="1075"/>
      <c r="AD29" s="1075"/>
      <c r="AE29" s="1076"/>
      <c r="AF29" s="1050">
        <v>0</v>
      </c>
      <c r="AG29" s="1051"/>
      <c r="AH29" s="1051"/>
      <c r="AI29" s="1051"/>
      <c r="AJ29" s="1052"/>
      <c r="AK29" s="1011">
        <v>31</v>
      </c>
      <c r="AL29" s="1002"/>
      <c r="AM29" s="1002"/>
      <c r="AN29" s="1002"/>
      <c r="AO29" s="1002"/>
      <c r="AP29" s="1002" t="s">
        <v>575</v>
      </c>
      <c r="AQ29" s="1002"/>
      <c r="AR29" s="1002"/>
      <c r="AS29" s="1002"/>
      <c r="AT29" s="1002"/>
      <c r="AU29" s="1002" t="s">
        <v>575</v>
      </c>
      <c r="AV29" s="1002"/>
      <c r="AW29" s="1002"/>
      <c r="AX29" s="1002"/>
      <c r="AY29" s="1002"/>
      <c r="AZ29" s="1073" t="s">
        <v>575</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8" t="s">
        <v>395</v>
      </c>
      <c r="C30" s="1069"/>
      <c r="D30" s="1069"/>
      <c r="E30" s="1069"/>
      <c r="F30" s="1069"/>
      <c r="G30" s="1069"/>
      <c r="H30" s="1069"/>
      <c r="I30" s="1069"/>
      <c r="J30" s="1069"/>
      <c r="K30" s="1069"/>
      <c r="L30" s="1069"/>
      <c r="M30" s="1069"/>
      <c r="N30" s="1069"/>
      <c r="O30" s="1069"/>
      <c r="P30" s="1070"/>
      <c r="Q30" s="1074">
        <v>737</v>
      </c>
      <c r="R30" s="1075"/>
      <c r="S30" s="1075"/>
      <c r="T30" s="1075"/>
      <c r="U30" s="1075"/>
      <c r="V30" s="1075">
        <v>656</v>
      </c>
      <c r="W30" s="1075"/>
      <c r="X30" s="1075"/>
      <c r="Y30" s="1075"/>
      <c r="Z30" s="1075"/>
      <c r="AA30" s="1075">
        <v>81</v>
      </c>
      <c r="AB30" s="1075"/>
      <c r="AC30" s="1075"/>
      <c r="AD30" s="1075"/>
      <c r="AE30" s="1076"/>
      <c r="AF30" s="1050">
        <v>619</v>
      </c>
      <c r="AG30" s="1051"/>
      <c r="AH30" s="1051"/>
      <c r="AI30" s="1051"/>
      <c r="AJ30" s="1052"/>
      <c r="AK30" s="1011" t="s">
        <v>575</v>
      </c>
      <c r="AL30" s="1002"/>
      <c r="AM30" s="1002"/>
      <c r="AN30" s="1002"/>
      <c r="AO30" s="1002"/>
      <c r="AP30" s="1002">
        <v>544</v>
      </c>
      <c r="AQ30" s="1002"/>
      <c r="AR30" s="1002"/>
      <c r="AS30" s="1002"/>
      <c r="AT30" s="1002"/>
      <c r="AU30" s="1002" t="s">
        <v>575</v>
      </c>
      <c r="AV30" s="1002"/>
      <c r="AW30" s="1002"/>
      <c r="AX30" s="1002"/>
      <c r="AY30" s="1002"/>
      <c r="AZ30" s="1073" t="s">
        <v>575</v>
      </c>
      <c r="BA30" s="1073"/>
      <c r="BB30" s="1073"/>
      <c r="BC30" s="1073"/>
      <c r="BD30" s="1073"/>
      <c r="BE30" s="1063" t="s">
        <v>396</v>
      </c>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8" t="s">
        <v>397</v>
      </c>
      <c r="C31" s="1069"/>
      <c r="D31" s="1069"/>
      <c r="E31" s="1069"/>
      <c r="F31" s="1069"/>
      <c r="G31" s="1069"/>
      <c r="H31" s="1069"/>
      <c r="I31" s="1069"/>
      <c r="J31" s="1069"/>
      <c r="K31" s="1069"/>
      <c r="L31" s="1069"/>
      <c r="M31" s="1069"/>
      <c r="N31" s="1069"/>
      <c r="O31" s="1069"/>
      <c r="P31" s="1070"/>
      <c r="Q31" s="1074">
        <v>542</v>
      </c>
      <c r="R31" s="1075"/>
      <c r="S31" s="1075"/>
      <c r="T31" s="1075"/>
      <c r="U31" s="1075"/>
      <c r="V31" s="1075">
        <v>536</v>
      </c>
      <c r="W31" s="1075"/>
      <c r="X31" s="1075"/>
      <c r="Y31" s="1075"/>
      <c r="Z31" s="1075"/>
      <c r="AA31" s="1075">
        <v>6</v>
      </c>
      <c r="AB31" s="1075"/>
      <c r="AC31" s="1075"/>
      <c r="AD31" s="1075"/>
      <c r="AE31" s="1076"/>
      <c r="AF31" s="1050">
        <v>6</v>
      </c>
      <c r="AG31" s="1051"/>
      <c r="AH31" s="1051"/>
      <c r="AI31" s="1051"/>
      <c r="AJ31" s="1052"/>
      <c r="AK31" s="1011">
        <v>138</v>
      </c>
      <c r="AL31" s="1002"/>
      <c r="AM31" s="1002"/>
      <c r="AN31" s="1002"/>
      <c r="AO31" s="1002"/>
      <c r="AP31" s="1002">
        <v>770</v>
      </c>
      <c r="AQ31" s="1002"/>
      <c r="AR31" s="1002"/>
      <c r="AS31" s="1002"/>
      <c r="AT31" s="1002"/>
      <c r="AU31" s="1002">
        <v>770</v>
      </c>
      <c r="AV31" s="1002"/>
      <c r="AW31" s="1002"/>
      <c r="AX31" s="1002"/>
      <c r="AY31" s="1002"/>
      <c r="AZ31" s="1073" t="s">
        <v>576</v>
      </c>
      <c r="BA31" s="1073"/>
      <c r="BB31" s="1073"/>
      <c r="BC31" s="1073"/>
      <c r="BD31" s="1073"/>
      <c r="BE31" s="1063" t="s">
        <v>398</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8"/>
      <c r="C32" s="1069"/>
      <c r="D32" s="1069"/>
      <c r="E32" s="1069"/>
      <c r="F32" s="1069"/>
      <c r="G32" s="1069"/>
      <c r="H32" s="1069"/>
      <c r="I32" s="1069"/>
      <c r="J32" s="1069"/>
      <c r="K32" s="1069"/>
      <c r="L32" s="1069"/>
      <c r="M32" s="1069"/>
      <c r="N32" s="1069"/>
      <c r="O32" s="1069"/>
      <c r="P32" s="1070"/>
      <c r="Q32" s="1074"/>
      <c r="R32" s="1075"/>
      <c r="S32" s="1075"/>
      <c r="T32" s="1075"/>
      <c r="U32" s="1075"/>
      <c r="V32" s="1075"/>
      <c r="W32" s="1075"/>
      <c r="X32" s="1075"/>
      <c r="Y32" s="1075"/>
      <c r="Z32" s="1075"/>
      <c r="AA32" s="1075"/>
      <c r="AB32" s="1075"/>
      <c r="AC32" s="1075"/>
      <c r="AD32" s="1075"/>
      <c r="AE32" s="1076"/>
      <c r="AF32" s="1050"/>
      <c r="AG32" s="1051"/>
      <c r="AH32" s="1051"/>
      <c r="AI32" s="1051"/>
      <c r="AJ32" s="1052"/>
      <c r="AK32" s="1011"/>
      <c r="AL32" s="1002"/>
      <c r="AM32" s="1002"/>
      <c r="AN32" s="1002"/>
      <c r="AO32" s="1002"/>
      <c r="AP32" s="1002"/>
      <c r="AQ32" s="1002"/>
      <c r="AR32" s="1002"/>
      <c r="AS32" s="1002"/>
      <c r="AT32" s="1002"/>
      <c r="AU32" s="1002"/>
      <c r="AV32" s="1002"/>
      <c r="AW32" s="1002"/>
      <c r="AX32" s="1002"/>
      <c r="AY32" s="1002"/>
      <c r="AZ32" s="1073"/>
      <c r="BA32" s="1073"/>
      <c r="BB32" s="1073"/>
      <c r="BC32" s="1073"/>
      <c r="BD32" s="1073"/>
      <c r="BE32" s="1063"/>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8"/>
      <c r="C33" s="1069"/>
      <c r="D33" s="1069"/>
      <c r="E33" s="1069"/>
      <c r="F33" s="1069"/>
      <c r="G33" s="1069"/>
      <c r="H33" s="1069"/>
      <c r="I33" s="1069"/>
      <c r="J33" s="1069"/>
      <c r="K33" s="1069"/>
      <c r="L33" s="1069"/>
      <c r="M33" s="1069"/>
      <c r="N33" s="1069"/>
      <c r="O33" s="1069"/>
      <c r="P33" s="1070"/>
      <c r="Q33" s="1074"/>
      <c r="R33" s="1075"/>
      <c r="S33" s="1075"/>
      <c r="T33" s="1075"/>
      <c r="U33" s="1075"/>
      <c r="V33" s="1075"/>
      <c r="W33" s="1075"/>
      <c r="X33" s="1075"/>
      <c r="Y33" s="1075"/>
      <c r="Z33" s="1075"/>
      <c r="AA33" s="1075"/>
      <c r="AB33" s="1075"/>
      <c r="AC33" s="1075"/>
      <c r="AD33" s="1075"/>
      <c r="AE33" s="1076"/>
      <c r="AF33" s="1050"/>
      <c r="AG33" s="1051"/>
      <c r="AH33" s="1051"/>
      <c r="AI33" s="1051"/>
      <c r="AJ33" s="1052"/>
      <c r="AK33" s="1011"/>
      <c r="AL33" s="1002"/>
      <c r="AM33" s="1002"/>
      <c r="AN33" s="1002"/>
      <c r="AO33" s="1002"/>
      <c r="AP33" s="1002"/>
      <c r="AQ33" s="1002"/>
      <c r="AR33" s="1002"/>
      <c r="AS33" s="1002"/>
      <c r="AT33" s="1002"/>
      <c r="AU33" s="1002"/>
      <c r="AV33" s="1002"/>
      <c r="AW33" s="1002"/>
      <c r="AX33" s="1002"/>
      <c r="AY33" s="1002"/>
      <c r="AZ33" s="1073"/>
      <c r="BA33" s="1073"/>
      <c r="BB33" s="1073"/>
      <c r="BC33" s="1073"/>
      <c r="BD33" s="1073"/>
      <c r="BE33" s="1063"/>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63"/>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399</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380</v>
      </c>
      <c r="B63" s="975" t="s">
        <v>400</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744</v>
      </c>
      <c r="AG63" s="990"/>
      <c r="AH63" s="990"/>
      <c r="AI63" s="990"/>
      <c r="AJ63" s="1061"/>
      <c r="AK63" s="1062"/>
      <c r="AL63" s="994"/>
      <c r="AM63" s="994"/>
      <c r="AN63" s="994"/>
      <c r="AO63" s="994"/>
      <c r="AP63" s="990"/>
      <c r="AQ63" s="990"/>
      <c r="AR63" s="990"/>
      <c r="AS63" s="990"/>
      <c r="AT63" s="990"/>
      <c r="AU63" s="990"/>
      <c r="AV63" s="990"/>
      <c r="AW63" s="990"/>
      <c r="AX63" s="990"/>
      <c r="AY63" s="990"/>
      <c r="AZ63" s="1056"/>
      <c r="BA63" s="1056"/>
      <c r="BB63" s="1056"/>
      <c r="BC63" s="1056"/>
      <c r="BD63" s="1056"/>
      <c r="BE63" s="991"/>
      <c r="BF63" s="991"/>
      <c r="BG63" s="991"/>
      <c r="BH63" s="991"/>
      <c r="BI63" s="992"/>
      <c r="BJ63" s="1057" t="s">
        <v>401</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403</v>
      </c>
      <c r="B66" s="1027"/>
      <c r="C66" s="1027"/>
      <c r="D66" s="1027"/>
      <c r="E66" s="1027"/>
      <c r="F66" s="1027"/>
      <c r="G66" s="1027"/>
      <c r="H66" s="1027"/>
      <c r="I66" s="1027"/>
      <c r="J66" s="1027"/>
      <c r="K66" s="1027"/>
      <c r="L66" s="1027"/>
      <c r="M66" s="1027"/>
      <c r="N66" s="1027"/>
      <c r="O66" s="1027"/>
      <c r="P66" s="1028"/>
      <c r="Q66" s="1032" t="s">
        <v>385</v>
      </c>
      <c r="R66" s="1033"/>
      <c r="S66" s="1033"/>
      <c r="T66" s="1033"/>
      <c r="U66" s="1034"/>
      <c r="V66" s="1032" t="s">
        <v>386</v>
      </c>
      <c r="W66" s="1033"/>
      <c r="X66" s="1033"/>
      <c r="Y66" s="1033"/>
      <c r="Z66" s="1034"/>
      <c r="AA66" s="1032" t="s">
        <v>387</v>
      </c>
      <c r="AB66" s="1033"/>
      <c r="AC66" s="1033"/>
      <c r="AD66" s="1033"/>
      <c r="AE66" s="1034"/>
      <c r="AF66" s="1038" t="s">
        <v>388</v>
      </c>
      <c r="AG66" s="1039"/>
      <c r="AH66" s="1039"/>
      <c r="AI66" s="1039"/>
      <c r="AJ66" s="1040"/>
      <c r="AK66" s="1032" t="s">
        <v>389</v>
      </c>
      <c r="AL66" s="1027"/>
      <c r="AM66" s="1027"/>
      <c r="AN66" s="1027"/>
      <c r="AO66" s="1028"/>
      <c r="AP66" s="1032" t="s">
        <v>390</v>
      </c>
      <c r="AQ66" s="1033"/>
      <c r="AR66" s="1033"/>
      <c r="AS66" s="1033"/>
      <c r="AT66" s="1034"/>
      <c r="AU66" s="1032" t="s">
        <v>404</v>
      </c>
      <c r="AV66" s="1033"/>
      <c r="AW66" s="1033"/>
      <c r="AX66" s="1033"/>
      <c r="AY66" s="1034"/>
      <c r="AZ66" s="1032" t="s">
        <v>368</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564</v>
      </c>
      <c r="C68" s="1017"/>
      <c r="D68" s="1017"/>
      <c r="E68" s="1017"/>
      <c r="F68" s="1017"/>
      <c r="G68" s="1017"/>
      <c r="H68" s="1017"/>
      <c r="I68" s="1017"/>
      <c r="J68" s="1017"/>
      <c r="K68" s="1017"/>
      <c r="L68" s="1017"/>
      <c r="M68" s="1017"/>
      <c r="N68" s="1017"/>
      <c r="O68" s="1017"/>
      <c r="P68" s="1018"/>
      <c r="Q68" s="1019">
        <v>1595</v>
      </c>
      <c r="R68" s="1013"/>
      <c r="S68" s="1013"/>
      <c r="T68" s="1013"/>
      <c r="U68" s="1013"/>
      <c r="V68" s="1013">
        <v>1551</v>
      </c>
      <c r="W68" s="1013"/>
      <c r="X68" s="1013"/>
      <c r="Y68" s="1013"/>
      <c r="Z68" s="1013"/>
      <c r="AA68" s="1013">
        <v>44</v>
      </c>
      <c r="AB68" s="1013"/>
      <c r="AC68" s="1013"/>
      <c r="AD68" s="1013"/>
      <c r="AE68" s="1013"/>
      <c r="AF68" s="1013">
        <v>3</v>
      </c>
      <c r="AG68" s="1013"/>
      <c r="AH68" s="1013"/>
      <c r="AI68" s="1013"/>
      <c r="AJ68" s="1013"/>
      <c r="AK68" s="1013">
        <v>1</v>
      </c>
      <c r="AL68" s="1013"/>
      <c r="AM68" s="1013"/>
      <c r="AN68" s="1013"/>
      <c r="AO68" s="1013"/>
      <c r="AP68" s="1013">
        <v>490</v>
      </c>
      <c r="AQ68" s="1013"/>
      <c r="AR68" s="1013"/>
      <c r="AS68" s="1013"/>
      <c r="AT68" s="1013"/>
      <c r="AU68" s="1013">
        <v>118</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565</v>
      </c>
      <c r="C69" s="1006"/>
      <c r="D69" s="1006"/>
      <c r="E69" s="1006"/>
      <c r="F69" s="1006"/>
      <c r="G69" s="1006"/>
      <c r="H69" s="1006"/>
      <c r="I69" s="1006"/>
      <c r="J69" s="1006"/>
      <c r="K69" s="1006"/>
      <c r="L69" s="1006"/>
      <c r="M69" s="1006"/>
      <c r="N69" s="1006"/>
      <c r="O69" s="1006"/>
      <c r="P69" s="1007"/>
      <c r="Q69" s="1008">
        <v>1769</v>
      </c>
      <c r="R69" s="1002"/>
      <c r="S69" s="1002"/>
      <c r="T69" s="1002"/>
      <c r="U69" s="1002"/>
      <c r="V69" s="1002">
        <v>1725</v>
      </c>
      <c r="W69" s="1002"/>
      <c r="X69" s="1002"/>
      <c r="Y69" s="1002"/>
      <c r="Z69" s="1002"/>
      <c r="AA69" s="1002">
        <v>44</v>
      </c>
      <c r="AB69" s="1002"/>
      <c r="AC69" s="1002"/>
      <c r="AD69" s="1002"/>
      <c r="AE69" s="1002"/>
      <c r="AF69" s="1002">
        <v>44</v>
      </c>
      <c r="AG69" s="1002"/>
      <c r="AH69" s="1002"/>
      <c r="AI69" s="1002"/>
      <c r="AJ69" s="1002"/>
      <c r="AK69" s="1002">
        <v>94</v>
      </c>
      <c r="AL69" s="1002"/>
      <c r="AM69" s="1002"/>
      <c r="AN69" s="1002"/>
      <c r="AO69" s="1002"/>
      <c r="AP69" s="1002">
        <v>595</v>
      </c>
      <c r="AQ69" s="1002"/>
      <c r="AR69" s="1002"/>
      <c r="AS69" s="1002"/>
      <c r="AT69" s="1002"/>
      <c r="AU69" s="1002">
        <v>71</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566</v>
      </c>
      <c r="C70" s="1006"/>
      <c r="D70" s="1006"/>
      <c r="E70" s="1006"/>
      <c r="F70" s="1006"/>
      <c r="G70" s="1006"/>
      <c r="H70" s="1006"/>
      <c r="I70" s="1006"/>
      <c r="J70" s="1006"/>
      <c r="K70" s="1006"/>
      <c r="L70" s="1006"/>
      <c r="M70" s="1006"/>
      <c r="N70" s="1006"/>
      <c r="O70" s="1006"/>
      <c r="P70" s="1007"/>
      <c r="Q70" s="1008">
        <v>2450</v>
      </c>
      <c r="R70" s="1002"/>
      <c r="S70" s="1002"/>
      <c r="T70" s="1002"/>
      <c r="U70" s="1002"/>
      <c r="V70" s="1002">
        <v>2430</v>
      </c>
      <c r="W70" s="1002"/>
      <c r="X70" s="1002"/>
      <c r="Y70" s="1002"/>
      <c r="Z70" s="1002"/>
      <c r="AA70" s="1002">
        <v>20</v>
      </c>
      <c r="AB70" s="1002"/>
      <c r="AC70" s="1002"/>
      <c r="AD70" s="1002"/>
      <c r="AE70" s="1002"/>
      <c r="AF70" s="1002">
        <v>21</v>
      </c>
      <c r="AG70" s="1002"/>
      <c r="AH70" s="1002"/>
      <c r="AI70" s="1002"/>
      <c r="AJ70" s="1002"/>
      <c r="AK70" s="1002">
        <v>23</v>
      </c>
      <c r="AL70" s="1002"/>
      <c r="AM70" s="1002"/>
      <c r="AN70" s="1002"/>
      <c r="AO70" s="1002"/>
      <c r="AP70" s="1002">
        <v>177</v>
      </c>
      <c r="AQ70" s="1002"/>
      <c r="AR70" s="1002"/>
      <c r="AS70" s="1002"/>
      <c r="AT70" s="1002"/>
      <c r="AU70" s="1002">
        <v>11</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567</v>
      </c>
      <c r="C71" s="1006"/>
      <c r="D71" s="1006"/>
      <c r="E71" s="1006"/>
      <c r="F71" s="1006"/>
      <c r="G71" s="1006"/>
      <c r="H71" s="1006"/>
      <c r="I71" s="1006"/>
      <c r="J71" s="1006"/>
      <c r="K71" s="1006"/>
      <c r="L71" s="1006"/>
      <c r="M71" s="1006"/>
      <c r="N71" s="1006"/>
      <c r="O71" s="1006"/>
      <c r="P71" s="1007"/>
      <c r="Q71" s="1008">
        <v>205</v>
      </c>
      <c r="R71" s="1002"/>
      <c r="S71" s="1002"/>
      <c r="T71" s="1002"/>
      <c r="U71" s="1002"/>
      <c r="V71" s="1002">
        <v>195</v>
      </c>
      <c r="W71" s="1002"/>
      <c r="X71" s="1002"/>
      <c r="Y71" s="1002"/>
      <c r="Z71" s="1002"/>
      <c r="AA71" s="1002">
        <v>10</v>
      </c>
      <c r="AB71" s="1002"/>
      <c r="AC71" s="1002"/>
      <c r="AD71" s="1002"/>
      <c r="AE71" s="1002"/>
      <c r="AF71" s="1002">
        <v>10</v>
      </c>
      <c r="AG71" s="1002"/>
      <c r="AH71" s="1002"/>
      <c r="AI71" s="1002"/>
      <c r="AJ71" s="1002"/>
      <c r="AK71" s="1002" t="s">
        <v>580</v>
      </c>
      <c r="AL71" s="1002"/>
      <c r="AM71" s="1002"/>
      <c r="AN71" s="1002"/>
      <c r="AO71" s="1002"/>
      <c r="AP71" s="1002" t="s">
        <v>581</v>
      </c>
      <c r="AQ71" s="1002"/>
      <c r="AR71" s="1002"/>
      <c r="AS71" s="1002"/>
      <c r="AT71" s="1002"/>
      <c r="AU71" s="1002" t="s">
        <v>581</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568</v>
      </c>
      <c r="C72" s="1006"/>
      <c r="D72" s="1006"/>
      <c r="E72" s="1006"/>
      <c r="F72" s="1006"/>
      <c r="G72" s="1006"/>
      <c r="H72" s="1006"/>
      <c r="I72" s="1006"/>
      <c r="J72" s="1006"/>
      <c r="K72" s="1006"/>
      <c r="L72" s="1006"/>
      <c r="M72" s="1006"/>
      <c r="N72" s="1006"/>
      <c r="O72" s="1006"/>
      <c r="P72" s="1007"/>
      <c r="Q72" s="1008">
        <v>9302</v>
      </c>
      <c r="R72" s="1002"/>
      <c r="S72" s="1002"/>
      <c r="T72" s="1002"/>
      <c r="U72" s="1002"/>
      <c r="V72" s="1002">
        <v>8868</v>
      </c>
      <c r="W72" s="1002"/>
      <c r="X72" s="1002"/>
      <c r="Y72" s="1002"/>
      <c r="Z72" s="1002"/>
      <c r="AA72" s="1002">
        <v>434</v>
      </c>
      <c r="AB72" s="1002"/>
      <c r="AC72" s="1002"/>
      <c r="AD72" s="1002"/>
      <c r="AE72" s="1002"/>
      <c r="AF72" s="1002">
        <v>443</v>
      </c>
      <c r="AG72" s="1002"/>
      <c r="AH72" s="1002"/>
      <c r="AI72" s="1002"/>
      <c r="AJ72" s="1002"/>
      <c r="AK72" s="1002" t="s">
        <v>581</v>
      </c>
      <c r="AL72" s="1002"/>
      <c r="AM72" s="1002"/>
      <c r="AN72" s="1002"/>
      <c r="AO72" s="1002"/>
      <c r="AP72" s="1002" t="s">
        <v>581</v>
      </c>
      <c r="AQ72" s="1002"/>
      <c r="AR72" s="1002"/>
      <c r="AS72" s="1002"/>
      <c r="AT72" s="1002"/>
      <c r="AU72" s="1002" t="s">
        <v>581</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t="s">
        <v>569</v>
      </c>
      <c r="C73" s="1006"/>
      <c r="D73" s="1006"/>
      <c r="E73" s="1006"/>
      <c r="F73" s="1006"/>
      <c r="G73" s="1006"/>
      <c r="H73" s="1006"/>
      <c r="I73" s="1006"/>
      <c r="J73" s="1006"/>
      <c r="K73" s="1006"/>
      <c r="L73" s="1006"/>
      <c r="M73" s="1006"/>
      <c r="N73" s="1006"/>
      <c r="O73" s="1006"/>
      <c r="P73" s="1007"/>
      <c r="Q73" s="1008">
        <v>12</v>
      </c>
      <c r="R73" s="1002"/>
      <c r="S73" s="1002"/>
      <c r="T73" s="1002"/>
      <c r="U73" s="1002"/>
      <c r="V73" s="1002">
        <v>10</v>
      </c>
      <c r="W73" s="1002"/>
      <c r="X73" s="1002"/>
      <c r="Y73" s="1002"/>
      <c r="Z73" s="1002"/>
      <c r="AA73" s="1002">
        <v>2</v>
      </c>
      <c r="AB73" s="1002"/>
      <c r="AC73" s="1002"/>
      <c r="AD73" s="1002"/>
      <c r="AE73" s="1002"/>
      <c r="AF73" s="1002">
        <v>2</v>
      </c>
      <c r="AG73" s="1002"/>
      <c r="AH73" s="1002"/>
      <c r="AI73" s="1002"/>
      <c r="AJ73" s="1002"/>
      <c r="AK73" s="1002" t="s">
        <v>581</v>
      </c>
      <c r="AL73" s="1002"/>
      <c r="AM73" s="1002"/>
      <c r="AN73" s="1002"/>
      <c r="AO73" s="1002"/>
      <c r="AP73" s="1002" t="s">
        <v>581</v>
      </c>
      <c r="AQ73" s="1002"/>
      <c r="AR73" s="1002"/>
      <c r="AS73" s="1002"/>
      <c r="AT73" s="1002"/>
      <c r="AU73" s="1002" t="s">
        <v>581</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t="s">
        <v>570</v>
      </c>
      <c r="C74" s="1006"/>
      <c r="D74" s="1006"/>
      <c r="E74" s="1006"/>
      <c r="F74" s="1006"/>
      <c r="G74" s="1006"/>
      <c r="H74" s="1006"/>
      <c r="I74" s="1006"/>
      <c r="J74" s="1006"/>
      <c r="K74" s="1006"/>
      <c r="L74" s="1006"/>
      <c r="M74" s="1006"/>
      <c r="N74" s="1006"/>
      <c r="O74" s="1006"/>
      <c r="P74" s="1007"/>
      <c r="Q74" s="1008">
        <v>1028</v>
      </c>
      <c r="R74" s="1002"/>
      <c r="S74" s="1002"/>
      <c r="T74" s="1002"/>
      <c r="U74" s="1002"/>
      <c r="V74" s="1002">
        <v>987</v>
      </c>
      <c r="W74" s="1002"/>
      <c r="X74" s="1002"/>
      <c r="Y74" s="1002"/>
      <c r="Z74" s="1002"/>
      <c r="AA74" s="1002">
        <v>41</v>
      </c>
      <c r="AB74" s="1002"/>
      <c r="AC74" s="1002"/>
      <c r="AD74" s="1002"/>
      <c r="AE74" s="1002"/>
      <c r="AF74" s="1002">
        <v>41</v>
      </c>
      <c r="AG74" s="1002"/>
      <c r="AH74" s="1002"/>
      <c r="AI74" s="1002"/>
      <c r="AJ74" s="1002"/>
      <c r="AK74" s="1002">
        <v>0</v>
      </c>
      <c r="AL74" s="1002"/>
      <c r="AM74" s="1002"/>
      <c r="AN74" s="1002"/>
      <c r="AO74" s="1002"/>
      <c r="AP74" s="1002" t="s">
        <v>578</v>
      </c>
      <c r="AQ74" s="1002"/>
      <c r="AR74" s="1002"/>
      <c r="AS74" s="1002"/>
      <c r="AT74" s="1002"/>
      <c r="AU74" s="1002" t="s">
        <v>578</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t="s">
        <v>571</v>
      </c>
      <c r="C75" s="1006"/>
      <c r="D75" s="1006"/>
      <c r="E75" s="1006"/>
      <c r="F75" s="1006"/>
      <c r="G75" s="1006"/>
      <c r="H75" s="1006"/>
      <c r="I75" s="1006"/>
      <c r="J75" s="1006"/>
      <c r="K75" s="1006"/>
      <c r="L75" s="1006"/>
      <c r="M75" s="1006"/>
      <c r="N75" s="1006"/>
      <c r="O75" s="1006"/>
      <c r="P75" s="1007"/>
      <c r="Q75" s="1009">
        <v>33184</v>
      </c>
      <c r="R75" s="1010"/>
      <c r="S75" s="1010"/>
      <c r="T75" s="1010"/>
      <c r="U75" s="1011"/>
      <c r="V75" s="1012">
        <v>32551</v>
      </c>
      <c r="W75" s="1010"/>
      <c r="X75" s="1010"/>
      <c r="Y75" s="1010"/>
      <c r="Z75" s="1011"/>
      <c r="AA75" s="1012">
        <v>633</v>
      </c>
      <c r="AB75" s="1010"/>
      <c r="AC75" s="1010"/>
      <c r="AD75" s="1010"/>
      <c r="AE75" s="1011"/>
      <c r="AF75" s="1012">
        <v>633</v>
      </c>
      <c r="AG75" s="1010"/>
      <c r="AH75" s="1010"/>
      <c r="AI75" s="1010"/>
      <c r="AJ75" s="1011"/>
      <c r="AK75" s="1012">
        <v>4700</v>
      </c>
      <c r="AL75" s="1010"/>
      <c r="AM75" s="1010"/>
      <c r="AN75" s="1010"/>
      <c r="AO75" s="1011"/>
      <c r="AP75" s="1012" t="s">
        <v>578</v>
      </c>
      <c r="AQ75" s="1010"/>
      <c r="AR75" s="1010"/>
      <c r="AS75" s="1010"/>
      <c r="AT75" s="1011"/>
      <c r="AU75" s="1012" t="s">
        <v>578</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t="s">
        <v>572</v>
      </c>
      <c r="C76" s="1006"/>
      <c r="D76" s="1006"/>
      <c r="E76" s="1006"/>
      <c r="F76" s="1006"/>
      <c r="G76" s="1006"/>
      <c r="H76" s="1006"/>
      <c r="I76" s="1006"/>
      <c r="J76" s="1006"/>
      <c r="K76" s="1006"/>
      <c r="L76" s="1006"/>
      <c r="M76" s="1006"/>
      <c r="N76" s="1006"/>
      <c r="O76" s="1006"/>
      <c r="P76" s="1007"/>
      <c r="Q76" s="1009">
        <v>276</v>
      </c>
      <c r="R76" s="1010"/>
      <c r="S76" s="1010"/>
      <c r="T76" s="1010"/>
      <c r="U76" s="1011"/>
      <c r="V76" s="1012">
        <v>245</v>
      </c>
      <c r="W76" s="1010"/>
      <c r="X76" s="1010"/>
      <c r="Y76" s="1010"/>
      <c r="Z76" s="1011"/>
      <c r="AA76" s="1012">
        <v>30</v>
      </c>
      <c r="AB76" s="1010"/>
      <c r="AC76" s="1010"/>
      <c r="AD76" s="1010"/>
      <c r="AE76" s="1011"/>
      <c r="AF76" s="1012">
        <v>30</v>
      </c>
      <c r="AG76" s="1010"/>
      <c r="AH76" s="1010"/>
      <c r="AI76" s="1010"/>
      <c r="AJ76" s="1011"/>
      <c r="AK76" s="1012" t="s">
        <v>577</v>
      </c>
      <c r="AL76" s="1010"/>
      <c r="AM76" s="1010"/>
      <c r="AN76" s="1010"/>
      <c r="AO76" s="1011"/>
      <c r="AP76" s="1012" t="s">
        <v>578</v>
      </c>
      <c r="AQ76" s="1010"/>
      <c r="AR76" s="1010"/>
      <c r="AS76" s="1010"/>
      <c r="AT76" s="1011"/>
      <c r="AU76" s="1012" t="s">
        <v>578</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t="s">
        <v>573</v>
      </c>
      <c r="C77" s="1006"/>
      <c r="D77" s="1006"/>
      <c r="E77" s="1006"/>
      <c r="F77" s="1006"/>
      <c r="G77" s="1006"/>
      <c r="H77" s="1006"/>
      <c r="I77" s="1006"/>
      <c r="J77" s="1006"/>
      <c r="K77" s="1006"/>
      <c r="L77" s="1006"/>
      <c r="M77" s="1006"/>
      <c r="N77" s="1006"/>
      <c r="O77" s="1006"/>
      <c r="P77" s="1007"/>
      <c r="Q77" s="1009">
        <v>144489</v>
      </c>
      <c r="R77" s="1010"/>
      <c r="S77" s="1010"/>
      <c r="T77" s="1010"/>
      <c r="U77" s="1011"/>
      <c r="V77" s="1012">
        <v>139927</v>
      </c>
      <c r="W77" s="1010"/>
      <c r="X77" s="1010"/>
      <c r="Y77" s="1010"/>
      <c r="Z77" s="1011"/>
      <c r="AA77" s="1012">
        <v>4562</v>
      </c>
      <c r="AB77" s="1010"/>
      <c r="AC77" s="1010"/>
      <c r="AD77" s="1010"/>
      <c r="AE77" s="1011"/>
      <c r="AF77" s="1012">
        <v>4562</v>
      </c>
      <c r="AG77" s="1010"/>
      <c r="AH77" s="1010"/>
      <c r="AI77" s="1010"/>
      <c r="AJ77" s="1011"/>
      <c r="AK77" s="1012">
        <v>574</v>
      </c>
      <c r="AL77" s="1010"/>
      <c r="AM77" s="1010"/>
      <c r="AN77" s="1010"/>
      <c r="AO77" s="1011"/>
      <c r="AP77" s="1012" t="s">
        <v>579</v>
      </c>
      <c r="AQ77" s="1010"/>
      <c r="AR77" s="1010"/>
      <c r="AS77" s="1010"/>
      <c r="AT77" s="1011"/>
      <c r="AU77" s="1012" t="s">
        <v>578</v>
      </c>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380</v>
      </c>
      <c r="B88" s="975" t="s">
        <v>405</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975" t="s">
        <v>406</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407</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408</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409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411</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412</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413</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414</v>
      </c>
      <c r="AB109" s="925"/>
      <c r="AC109" s="925"/>
      <c r="AD109" s="925"/>
      <c r="AE109" s="926"/>
      <c r="AF109" s="927" t="s">
        <v>299</v>
      </c>
      <c r="AG109" s="925"/>
      <c r="AH109" s="925"/>
      <c r="AI109" s="925"/>
      <c r="AJ109" s="926"/>
      <c r="AK109" s="927" t="s">
        <v>298</v>
      </c>
      <c r="AL109" s="925"/>
      <c r="AM109" s="925"/>
      <c r="AN109" s="925"/>
      <c r="AO109" s="926"/>
      <c r="AP109" s="927" t="s">
        <v>415</v>
      </c>
      <c r="AQ109" s="925"/>
      <c r="AR109" s="925"/>
      <c r="AS109" s="925"/>
      <c r="AT109" s="956"/>
      <c r="AU109" s="924" t="s">
        <v>413</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414</v>
      </c>
      <c r="BR109" s="925"/>
      <c r="BS109" s="925"/>
      <c r="BT109" s="925"/>
      <c r="BU109" s="926"/>
      <c r="BV109" s="927" t="s">
        <v>299</v>
      </c>
      <c r="BW109" s="925"/>
      <c r="BX109" s="925"/>
      <c r="BY109" s="925"/>
      <c r="BZ109" s="926"/>
      <c r="CA109" s="927" t="s">
        <v>298</v>
      </c>
      <c r="CB109" s="925"/>
      <c r="CC109" s="925"/>
      <c r="CD109" s="925"/>
      <c r="CE109" s="926"/>
      <c r="CF109" s="963" t="s">
        <v>415</v>
      </c>
      <c r="CG109" s="963"/>
      <c r="CH109" s="963"/>
      <c r="CI109" s="963"/>
      <c r="CJ109" s="963"/>
      <c r="CK109" s="927" t="s">
        <v>416</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414</v>
      </c>
      <c r="DH109" s="925"/>
      <c r="DI109" s="925"/>
      <c r="DJ109" s="925"/>
      <c r="DK109" s="926"/>
      <c r="DL109" s="927" t="s">
        <v>299</v>
      </c>
      <c r="DM109" s="925"/>
      <c r="DN109" s="925"/>
      <c r="DO109" s="925"/>
      <c r="DP109" s="926"/>
      <c r="DQ109" s="927" t="s">
        <v>298</v>
      </c>
      <c r="DR109" s="925"/>
      <c r="DS109" s="925"/>
      <c r="DT109" s="925"/>
      <c r="DU109" s="926"/>
      <c r="DV109" s="927" t="s">
        <v>415</v>
      </c>
      <c r="DW109" s="925"/>
      <c r="DX109" s="925"/>
      <c r="DY109" s="925"/>
      <c r="DZ109" s="956"/>
    </row>
    <row r="110" spans="1:131" s="226" customFormat="1" ht="26.25" customHeight="1">
      <c r="A110" s="827" t="s">
        <v>417</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442541</v>
      </c>
      <c r="AB110" s="918"/>
      <c r="AC110" s="918"/>
      <c r="AD110" s="918"/>
      <c r="AE110" s="919"/>
      <c r="AF110" s="920">
        <v>435693</v>
      </c>
      <c r="AG110" s="918"/>
      <c r="AH110" s="918"/>
      <c r="AI110" s="918"/>
      <c r="AJ110" s="919"/>
      <c r="AK110" s="920">
        <v>432095</v>
      </c>
      <c r="AL110" s="918"/>
      <c r="AM110" s="918"/>
      <c r="AN110" s="918"/>
      <c r="AO110" s="919"/>
      <c r="AP110" s="921">
        <v>14.7</v>
      </c>
      <c r="AQ110" s="922"/>
      <c r="AR110" s="922"/>
      <c r="AS110" s="922"/>
      <c r="AT110" s="923"/>
      <c r="AU110" s="957" t="s">
        <v>65</v>
      </c>
      <c r="AV110" s="958"/>
      <c r="AW110" s="958"/>
      <c r="AX110" s="958"/>
      <c r="AY110" s="958"/>
      <c r="AZ110" s="883" t="s">
        <v>418</v>
      </c>
      <c r="BA110" s="828"/>
      <c r="BB110" s="828"/>
      <c r="BC110" s="828"/>
      <c r="BD110" s="828"/>
      <c r="BE110" s="828"/>
      <c r="BF110" s="828"/>
      <c r="BG110" s="828"/>
      <c r="BH110" s="828"/>
      <c r="BI110" s="828"/>
      <c r="BJ110" s="828"/>
      <c r="BK110" s="828"/>
      <c r="BL110" s="828"/>
      <c r="BM110" s="828"/>
      <c r="BN110" s="828"/>
      <c r="BO110" s="828"/>
      <c r="BP110" s="829"/>
      <c r="BQ110" s="884">
        <v>4015889</v>
      </c>
      <c r="BR110" s="865"/>
      <c r="BS110" s="865"/>
      <c r="BT110" s="865"/>
      <c r="BU110" s="865"/>
      <c r="BV110" s="865">
        <v>3785504</v>
      </c>
      <c r="BW110" s="865"/>
      <c r="BX110" s="865"/>
      <c r="BY110" s="865"/>
      <c r="BZ110" s="865"/>
      <c r="CA110" s="865">
        <v>3660857</v>
      </c>
      <c r="CB110" s="865"/>
      <c r="CC110" s="865"/>
      <c r="CD110" s="865"/>
      <c r="CE110" s="865"/>
      <c r="CF110" s="889">
        <v>124.5</v>
      </c>
      <c r="CG110" s="890"/>
      <c r="CH110" s="890"/>
      <c r="CI110" s="890"/>
      <c r="CJ110" s="890"/>
      <c r="CK110" s="953" t="s">
        <v>419</v>
      </c>
      <c r="CL110" s="839"/>
      <c r="CM110" s="914" t="s">
        <v>420</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120</v>
      </c>
      <c r="DH110" s="865"/>
      <c r="DI110" s="865"/>
      <c r="DJ110" s="865"/>
      <c r="DK110" s="865"/>
      <c r="DL110" s="865" t="s">
        <v>421</v>
      </c>
      <c r="DM110" s="865"/>
      <c r="DN110" s="865"/>
      <c r="DO110" s="865"/>
      <c r="DP110" s="865"/>
      <c r="DQ110" s="865" t="s">
        <v>382</v>
      </c>
      <c r="DR110" s="865"/>
      <c r="DS110" s="865"/>
      <c r="DT110" s="865"/>
      <c r="DU110" s="865"/>
      <c r="DV110" s="866" t="s">
        <v>422</v>
      </c>
      <c r="DW110" s="866"/>
      <c r="DX110" s="866"/>
      <c r="DY110" s="866"/>
      <c r="DZ110" s="867"/>
    </row>
    <row r="111" spans="1:131" s="226" customFormat="1" ht="26.25" customHeight="1">
      <c r="A111" s="794" t="s">
        <v>423</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424</v>
      </c>
      <c r="AB111" s="946"/>
      <c r="AC111" s="946"/>
      <c r="AD111" s="946"/>
      <c r="AE111" s="947"/>
      <c r="AF111" s="948" t="s">
        <v>120</v>
      </c>
      <c r="AG111" s="946"/>
      <c r="AH111" s="946"/>
      <c r="AI111" s="946"/>
      <c r="AJ111" s="947"/>
      <c r="AK111" s="948" t="s">
        <v>120</v>
      </c>
      <c r="AL111" s="946"/>
      <c r="AM111" s="946"/>
      <c r="AN111" s="946"/>
      <c r="AO111" s="947"/>
      <c r="AP111" s="949" t="s">
        <v>425</v>
      </c>
      <c r="AQ111" s="950"/>
      <c r="AR111" s="950"/>
      <c r="AS111" s="950"/>
      <c r="AT111" s="951"/>
      <c r="AU111" s="959"/>
      <c r="AV111" s="960"/>
      <c r="AW111" s="960"/>
      <c r="AX111" s="960"/>
      <c r="AY111" s="960"/>
      <c r="AZ111" s="835" t="s">
        <v>426</v>
      </c>
      <c r="BA111" s="770"/>
      <c r="BB111" s="770"/>
      <c r="BC111" s="770"/>
      <c r="BD111" s="770"/>
      <c r="BE111" s="770"/>
      <c r="BF111" s="770"/>
      <c r="BG111" s="770"/>
      <c r="BH111" s="770"/>
      <c r="BI111" s="770"/>
      <c r="BJ111" s="770"/>
      <c r="BK111" s="770"/>
      <c r="BL111" s="770"/>
      <c r="BM111" s="770"/>
      <c r="BN111" s="770"/>
      <c r="BO111" s="770"/>
      <c r="BP111" s="771"/>
      <c r="BQ111" s="836" t="s">
        <v>421</v>
      </c>
      <c r="BR111" s="837"/>
      <c r="BS111" s="837"/>
      <c r="BT111" s="837"/>
      <c r="BU111" s="837"/>
      <c r="BV111" s="837" t="s">
        <v>120</v>
      </c>
      <c r="BW111" s="837"/>
      <c r="BX111" s="837"/>
      <c r="BY111" s="837"/>
      <c r="BZ111" s="837"/>
      <c r="CA111" s="837" t="s">
        <v>382</v>
      </c>
      <c r="CB111" s="837"/>
      <c r="CC111" s="837"/>
      <c r="CD111" s="837"/>
      <c r="CE111" s="837"/>
      <c r="CF111" s="898" t="s">
        <v>120</v>
      </c>
      <c r="CG111" s="899"/>
      <c r="CH111" s="899"/>
      <c r="CI111" s="899"/>
      <c r="CJ111" s="899"/>
      <c r="CK111" s="954"/>
      <c r="CL111" s="841"/>
      <c r="CM111" s="844" t="s">
        <v>427</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120</v>
      </c>
      <c r="DH111" s="837"/>
      <c r="DI111" s="837"/>
      <c r="DJ111" s="837"/>
      <c r="DK111" s="837"/>
      <c r="DL111" s="837" t="s">
        <v>120</v>
      </c>
      <c r="DM111" s="837"/>
      <c r="DN111" s="837"/>
      <c r="DO111" s="837"/>
      <c r="DP111" s="837"/>
      <c r="DQ111" s="837" t="s">
        <v>428</v>
      </c>
      <c r="DR111" s="837"/>
      <c r="DS111" s="837"/>
      <c r="DT111" s="837"/>
      <c r="DU111" s="837"/>
      <c r="DV111" s="814" t="s">
        <v>424</v>
      </c>
      <c r="DW111" s="814"/>
      <c r="DX111" s="814"/>
      <c r="DY111" s="814"/>
      <c r="DZ111" s="815"/>
    </row>
    <row r="112" spans="1:131" s="226" customFormat="1" ht="26.25" customHeight="1">
      <c r="A112" s="939" t="s">
        <v>429</v>
      </c>
      <c r="B112" s="940"/>
      <c r="C112" s="770" t="s">
        <v>430</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431</v>
      </c>
      <c r="AB112" s="800"/>
      <c r="AC112" s="800"/>
      <c r="AD112" s="800"/>
      <c r="AE112" s="801"/>
      <c r="AF112" s="802" t="s">
        <v>120</v>
      </c>
      <c r="AG112" s="800"/>
      <c r="AH112" s="800"/>
      <c r="AI112" s="800"/>
      <c r="AJ112" s="801"/>
      <c r="AK112" s="802" t="s">
        <v>382</v>
      </c>
      <c r="AL112" s="800"/>
      <c r="AM112" s="800"/>
      <c r="AN112" s="800"/>
      <c r="AO112" s="801"/>
      <c r="AP112" s="847" t="s">
        <v>432</v>
      </c>
      <c r="AQ112" s="848"/>
      <c r="AR112" s="848"/>
      <c r="AS112" s="848"/>
      <c r="AT112" s="849"/>
      <c r="AU112" s="959"/>
      <c r="AV112" s="960"/>
      <c r="AW112" s="960"/>
      <c r="AX112" s="960"/>
      <c r="AY112" s="960"/>
      <c r="AZ112" s="835" t="s">
        <v>433</v>
      </c>
      <c r="BA112" s="770"/>
      <c r="BB112" s="770"/>
      <c r="BC112" s="770"/>
      <c r="BD112" s="770"/>
      <c r="BE112" s="770"/>
      <c r="BF112" s="770"/>
      <c r="BG112" s="770"/>
      <c r="BH112" s="770"/>
      <c r="BI112" s="770"/>
      <c r="BJ112" s="770"/>
      <c r="BK112" s="770"/>
      <c r="BL112" s="770"/>
      <c r="BM112" s="770"/>
      <c r="BN112" s="770"/>
      <c r="BO112" s="770"/>
      <c r="BP112" s="771"/>
      <c r="BQ112" s="836">
        <v>692006</v>
      </c>
      <c r="BR112" s="837"/>
      <c r="BS112" s="837"/>
      <c r="BT112" s="837"/>
      <c r="BU112" s="837"/>
      <c r="BV112" s="837">
        <v>741479</v>
      </c>
      <c r="BW112" s="837"/>
      <c r="BX112" s="837"/>
      <c r="BY112" s="837"/>
      <c r="BZ112" s="837"/>
      <c r="CA112" s="837">
        <v>770330</v>
      </c>
      <c r="CB112" s="837"/>
      <c r="CC112" s="837"/>
      <c r="CD112" s="837"/>
      <c r="CE112" s="837"/>
      <c r="CF112" s="898">
        <v>26.2</v>
      </c>
      <c r="CG112" s="899"/>
      <c r="CH112" s="899"/>
      <c r="CI112" s="899"/>
      <c r="CJ112" s="899"/>
      <c r="CK112" s="954"/>
      <c r="CL112" s="841"/>
      <c r="CM112" s="844" t="s">
        <v>434</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382</v>
      </c>
      <c r="DH112" s="837"/>
      <c r="DI112" s="837"/>
      <c r="DJ112" s="837"/>
      <c r="DK112" s="837"/>
      <c r="DL112" s="837" t="s">
        <v>431</v>
      </c>
      <c r="DM112" s="837"/>
      <c r="DN112" s="837"/>
      <c r="DO112" s="837"/>
      <c r="DP112" s="837"/>
      <c r="DQ112" s="837" t="s">
        <v>435</v>
      </c>
      <c r="DR112" s="837"/>
      <c r="DS112" s="837"/>
      <c r="DT112" s="837"/>
      <c r="DU112" s="837"/>
      <c r="DV112" s="814" t="s">
        <v>120</v>
      </c>
      <c r="DW112" s="814"/>
      <c r="DX112" s="814"/>
      <c r="DY112" s="814"/>
      <c r="DZ112" s="815"/>
    </row>
    <row r="113" spans="1:130" s="226" customFormat="1" ht="26.25" customHeight="1">
      <c r="A113" s="941"/>
      <c r="B113" s="942"/>
      <c r="C113" s="770" t="s">
        <v>436</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26545</v>
      </c>
      <c r="AB113" s="946"/>
      <c r="AC113" s="946"/>
      <c r="AD113" s="946"/>
      <c r="AE113" s="947"/>
      <c r="AF113" s="948">
        <v>26770</v>
      </c>
      <c r="AG113" s="946"/>
      <c r="AH113" s="946"/>
      <c r="AI113" s="946"/>
      <c r="AJ113" s="947"/>
      <c r="AK113" s="948">
        <v>26995</v>
      </c>
      <c r="AL113" s="946"/>
      <c r="AM113" s="946"/>
      <c r="AN113" s="946"/>
      <c r="AO113" s="947"/>
      <c r="AP113" s="949">
        <v>0.9</v>
      </c>
      <c r="AQ113" s="950"/>
      <c r="AR113" s="950"/>
      <c r="AS113" s="950"/>
      <c r="AT113" s="951"/>
      <c r="AU113" s="959"/>
      <c r="AV113" s="960"/>
      <c r="AW113" s="960"/>
      <c r="AX113" s="960"/>
      <c r="AY113" s="960"/>
      <c r="AZ113" s="835" t="s">
        <v>437</v>
      </c>
      <c r="BA113" s="770"/>
      <c r="BB113" s="770"/>
      <c r="BC113" s="770"/>
      <c r="BD113" s="770"/>
      <c r="BE113" s="770"/>
      <c r="BF113" s="770"/>
      <c r="BG113" s="770"/>
      <c r="BH113" s="770"/>
      <c r="BI113" s="770"/>
      <c r="BJ113" s="770"/>
      <c r="BK113" s="770"/>
      <c r="BL113" s="770"/>
      <c r="BM113" s="770"/>
      <c r="BN113" s="770"/>
      <c r="BO113" s="770"/>
      <c r="BP113" s="771"/>
      <c r="BQ113" s="836">
        <v>291577</v>
      </c>
      <c r="BR113" s="837"/>
      <c r="BS113" s="837"/>
      <c r="BT113" s="837"/>
      <c r="BU113" s="837"/>
      <c r="BV113" s="837">
        <v>249014</v>
      </c>
      <c r="BW113" s="837"/>
      <c r="BX113" s="837"/>
      <c r="BY113" s="837"/>
      <c r="BZ113" s="837"/>
      <c r="CA113" s="837">
        <v>200563</v>
      </c>
      <c r="CB113" s="837"/>
      <c r="CC113" s="837"/>
      <c r="CD113" s="837"/>
      <c r="CE113" s="837"/>
      <c r="CF113" s="898">
        <v>6.8</v>
      </c>
      <c r="CG113" s="899"/>
      <c r="CH113" s="899"/>
      <c r="CI113" s="899"/>
      <c r="CJ113" s="899"/>
      <c r="CK113" s="954"/>
      <c r="CL113" s="841"/>
      <c r="CM113" s="844" t="s">
        <v>438</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120</v>
      </c>
      <c r="DH113" s="800"/>
      <c r="DI113" s="800"/>
      <c r="DJ113" s="800"/>
      <c r="DK113" s="801"/>
      <c r="DL113" s="802" t="s">
        <v>120</v>
      </c>
      <c r="DM113" s="800"/>
      <c r="DN113" s="800"/>
      <c r="DO113" s="800"/>
      <c r="DP113" s="801"/>
      <c r="DQ113" s="802" t="s">
        <v>120</v>
      </c>
      <c r="DR113" s="800"/>
      <c r="DS113" s="800"/>
      <c r="DT113" s="800"/>
      <c r="DU113" s="801"/>
      <c r="DV113" s="847" t="s">
        <v>120</v>
      </c>
      <c r="DW113" s="848"/>
      <c r="DX113" s="848"/>
      <c r="DY113" s="848"/>
      <c r="DZ113" s="849"/>
    </row>
    <row r="114" spans="1:130" s="226" customFormat="1" ht="26.25" customHeight="1">
      <c r="A114" s="941"/>
      <c r="B114" s="942"/>
      <c r="C114" s="770" t="s">
        <v>439</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61671</v>
      </c>
      <c r="AB114" s="800"/>
      <c r="AC114" s="800"/>
      <c r="AD114" s="800"/>
      <c r="AE114" s="801"/>
      <c r="AF114" s="802">
        <v>56019</v>
      </c>
      <c r="AG114" s="800"/>
      <c r="AH114" s="800"/>
      <c r="AI114" s="800"/>
      <c r="AJ114" s="801"/>
      <c r="AK114" s="802">
        <v>55623</v>
      </c>
      <c r="AL114" s="800"/>
      <c r="AM114" s="800"/>
      <c r="AN114" s="800"/>
      <c r="AO114" s="801"/>
      <c r="AP114" s="847">
        <v>1.9</v>
      </c>
      <c r="AQ114" s="848"/>
      <c r="AR114" s="848"/>
      <c r="AS114" s="848"/>
      <c r="AT114" s="849"/>
      <c r="AU114" s="959"/>
      <c r="AV114" s="960"/>
      <c r="AW114" s="960"/>
      <c r="AX114" s="960"/>
      <c r="AY114" s="960"/>
      <c r="AZ114" s="835" t="s">
        <v>440</v>
      </c>
      <c r="BA114" s="770"/>
      <c r="BB114" s="770"/>
      <c r="BC114" s="770"/>
      <c r="BD114" s="770"/>
      <c r="BE114" s="770"/>
      <c r="BF114" s="770"/>
      <c r="BG114" s="770"/>
      <c r="BH114" s="770"/>
      <c r="BI114" s="770"/>
      <c r="BJ114" s="770"/>
      <c r="BK114" s="770"/>
      <c r="BL114" s="770"/>
      <c r="BM114" s="770"/>
      <c r="BN114" s="770"/>
      <c r="BO114" s="770"/>
      <c r="BP114" s="771"/>
      <c r="BQ114" s="836">
        <v>407981</v>
      </c>
      <c r="BR114" s="837"/>
      <c r="BS114" s="837"/>
      <c r="BT114" s="837"/>
      <c r="BU114" s="837"/>
      <c r="BV114" s="837">
        <v>348718</v>
      </c>
      <c r="BW114" s="837"/>
      <c r="BX114" s="837"/>
      <c r="BY114" s="837"/>
      <c r="BZ114" s="837"/>
      <c r="CA114" s="837">
        <v>255660</v>
      </c>
      <c r="CB114" s="837"/>
      <c r="CC114" s="837"/>
      <c r="CD114" s="837"/>
      <c r="CE114" s="837"/>
      <c r="CF114" s="898">
        <v>8.6999999999999993</v>
      </c>
      <c r="CG114" s="899"/>
      <c r="CH114" s="899"/>
      <c r="CI114" s="899"/>
      <c r="CJ114" s="899"/>
      <c r="CK114" s="954"/>
      <c r="CL114" s="841"/>
      <c r="CM114" s="844" t="s">
        <v>441</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120</v>
      </c>
      <c r="DH114" s="800"/>
      <c r="DI114" s="800"/>
      <c r="DJ114" s="800"/>
      <c r="DK114" s="801"/>
      <c r="DL114" s="802" t="s">
        <v>120</v>
      </c>
      <c r="DM114" s="800"/>
      <c r="DN114" s="800"/>
      <c r="DO114" s="800"/>
      <c r="DP114" s="801"/>
      <c r="DQ114" s="802" t="s">
        <v>120</v>
      </c>
      <c r="DR114" s="800"/>
      <c r="DS114" s="800"/>
      <c r="DT114" s="800"/>
      <c r="DU114" s="801"/>
      <c r="DV114" s="847" t="s">
        <v>120</v>
      </c>
      <c r="DW114" s="848"/>
      <c r="DX114" s="848"/>
      <c r="DY114" s="848"/>
      <c r="DZ114" s="849"/>
    </row>
    <row r="115" spans="1:130" s="226" customFormat="1" ht="26.25" customHeight="1">
      <c r="A115" s="941"/>
      <c r="B115" s="942"/>
      <c r="C115" s="770" t="s">
        <v>442</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435</v>
      </c>
      <c r="AB115" s="946"/>
      <c r="AC115" s="946"/>
      <c r="AD115" s="946"/>
      <c r="AE115" s="947"/>
      <c r="AF115" s="948" t="s">
        <v>120</v>
      </c>
      <c r="AG115" s="946"/>
      <c r="AH115" s="946"/>
      <c r="AI115" s="946"/>
      <c r="AJ115" s="947"/>
      <c r="AK115" s="948" t="s">
        <v>120</v>
      </c>
      <c r="AL115" s="946"/>
      <c r="AM115" s="946"/>
      <c r="AN115" s="946"/>
      <c r="AO115" s="947"/>
      <c r="AP115" s="949" t="s">
        <v>421</v>
      </c>
      <c r="AQ115" s="950"/>
      <c r="AR115" s="950"/>
      <c r="AS115" s="950"/>
      <c r="AT115" s="951"/>
      <c r="AU115" s="959"/>
      <c r="AV115" s="960"/>
      <c r="AW115" s="960"/>
      <c r="AX115" s="960"/>
      <c r="AY115" s="960"/>
      <c r="AZ115" s="835" t="s">
        <v>443</v>
      </c>
      <c r="BA115" s="770"/>
      <c r="BB115" s="770"/>
      <c r="BC115" s="770"/>
      <c r="BD115" s="770"/>
      <c r="BE115" s="770"/>
      <c r="BF115" s="770"/>
      <c r="BG115" s="770"/>
      <c r="BH115" s="770"/>
      <c r="BI115" s="770"/>
      <c r="BJ115" s="770"/>
      <c r="BK115" s="770"/>
      <c r="BL115" s="770"/>
      <c r="BM115" s="770"/>
      <c r="BN115" s="770"/>
      <c r="BO115" s="770"/>
      <c r="BP115" s="771"/>
      <c r="BQ115" s="836" t="s">
        <v>120</v>
      </c>
      <c r="BR115" s="837"/>
      <c r="BS115" s="837"/>
      <c r="BT115" s="837"/>
      <c r="BU115" s="837"/>
      <c r="BV115" s="837" t="s">
        <v>444</v>
      </c>
      <c r="BW115" s="837"/>
      <c r="BX115" s="837"/>
      <c r="BY115" s="837"/>
      <c r="BZ115" s="837"/>
      <c r="CA115" s="837" t="s">
        <v>120</v>
      </c>
      <c r="CB115" s="837"/>
      <c r="CC115" s="837"/>
      <c r="CD115" s="837"/>
      <c r="CE115" s="837"/>
      <c r="CF115" s="898" t="s">
        <v>120</v>
      </c>
      <c r="CG115" s="899"/>
      <c r="CH115" s="899"/>
      <c r="CI115" s="899"/>
      <c r="CJ115" s="899"/>
      <c r="CK115" s="954"/>
      <c r="CL115" s="841"/>
      <c r="CM115" s="835" t="s">
        <v>445</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120</v>
      </c>
      <c r="DH115" s="800"/>
      <c r="DI115" s="800"/>
      <c r="DJ115" s="800"/>
      <c r="DK115" s="801"/>
      <c r="DL115" s="802" t="s">
        <v>120</v>
      </c>
      <c r="DM115" s="800"/>
      <c r="DN115" s="800"/>
      <c r="DO115" s="800"/>
      <c r="DP115" s="801"/>
      <c r="DQ115" s="802" t="s">
        <v>425</v>
      </c>
      <c r="DR115" s="800"/>
      <c r="DS115" s="800"/>
      <c r="DT115" s="800"/>
      <c r="DU115" s="801"/>
      <c r="DV115" s="847" t="s">
        <v>425</v>
      </c>
      <c r="DW115" s="848"/>
      <c r="DX115" s="848"/>
      <c r="DY115" s="848"/>
      <c r="DZ115" s="849"/>
    </row>
    <row r="116" spans="1:130" s="226" customFormat="1" ht="26.25" customHeight="1">
      <c r="A116" s="943"/>
      <c r="B116" s="944"/>
      <c r="C116" s="903" t="s">
        <v>446</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382</v>
      </c>
      <c r="AB116" s="800"/>
      <c r="AC116" s="800"/>
      <c r="AD116" s="800"/>
      <c r="AE116" s="801"/>
      <c r="AF116" s="802" t="s">
        <v>120</v>
      </c>
      <c r="AG116" s="800"/>
      <c r="AH116" s="800"/>
      <c r="AI116" s="800"/>
      <c r="AJ116" s="801"/>
      <c r="AK116" s="802" t="s">
        <v>432</v>
      </c>
      <c r="AL116" s="800"/>
      <c r="AM116" s="800"/>
      <c r="AN116" s="800"/>
      <c r="AO116" s="801"/>
      <c r="AP116" s="847" t="s">
        <v>421</v>
      </c>
      <c r="AQ116" s="848"/>
      <c r="AR116" s="848"/>
      <c r="AS116" s="848"/>
      <c r="AT116" s="849"/>
      <c r="AU116" s="959"/>
      <c r="AV116" s="960"/>
      <c r="AW116" s="960"/>
      <c r="AX116" s="960"/>
      <c r="AY116" s="960"/>
      <c r="AZ116" s="886" t="s">
        <v>447</v>
      </c>
      <c r="BA116" s="887"/>
      <c r="BB116" s="887"/>
      <c r="BC116" s="887"/>
      <c r="BD116" s="887"/>
      <c r="BE116" s="887"/>
      <c r="BF116" s="887"/>
      <c r="BG116" s="887"/>
      <c r="BH116" s="887"/>
      <c r="BI116" s="887"/>
      <c r="BJ116" s="887"/>
      <c r="BK116" s="887"/>
      <c r="BL116" s="887"/>
      <c r="BM116" s="887"/>
      <c r="BN116" s="887"/>
      <c r="BO116" s="887"/>
      <c r="BP116" s="888"/>
      <c r="BQ116" s="836" t="s">
        <v>428</v>
      </c>
      <c r="BR116" s="837"/>
      <c r="BS116" s="837"/>
      <c r="BT116" s="837"/>
      <c r="BU116" s="837"/>
      <c r="BV116" s="837" t="s">
        <v>424</v>
      </c>
      <c r="BW116" s="837"/>
      <c r="BX116" s="837"/>
      <c r="BY116" s="837"/>
      <c r="BZ116" s="837"/>
      <c r="CA116" s="837" t="s">
        <v>120</v>
      </c>
      <c r="CB116" s="837"/>
      <c r="CC116" s="837"/>
      <c r="CD116" s="837"/>
      <c r="CE116" s="837"/>
      <c r="CF116" s="898" t="s">
        <v>382</v>
      </c>
      <c r="CG116" s="899"/>
      <c r="CH116" s="899"/>
      <c r="CI116" s="899"/>
      <c r="CJ116" s="899"/>
      <c r="CK116" s="954"/>
      <c r="CL116" s="841"/>
      <c r="CM116" s="844" t="s">
        <v>448</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432</v>
      </c>
      <c r="DH116" s="800"/>
      <c r="DI116" s="800"/>
      <c r="DJ116" s="800"/>
      <c r="DK116" s="801"/>
      <c r="DL116" s="802" t="s">
        <v>435</v>
      </c>
      <c r="DM116" s="800"/>
      <c r="DN116" s="800"/>
      <c r="DO116" s="800"/>
      <c r="DP116" s="801"/>
      <c r="DQ116" s="802" t="s">
        <v>444</v>
      </c>
      <c r="DR116" s="800"/>
      <c r="DS116" s="800"/>
      <c r="DT116" s="800"/>
      <c r="DU116" s="801"/>
      <c r="DV116" s="847" t="s">
        <v>435</v>
      </c>
      <c r="DW116" s="848"/>
      <c r="DX116" s="848"/>
      <c r="DY116" s="848"/>
      <c r="DZ116" s="849"/>
    </row>
    <row r="117" spans="1:130" s="226" customFormat="1" ht="26.25" customHeight="1">
      <c r="A117" s="924" t="s">
        <v>180</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449</v>
      </c>
      <c r="Z117" s="926"/>
      <c r="AA117" s="931">
        <v>530757</v>
      </c>
      <c r="AB117" s="932"/>
      <c r="AC117" s="932"/>
      <c r="AD117" s="932"/>
      <c r="AE117" s="933"/>
      <c r="AF117" s="934">
        <v>518482</v>
      </c>
      <c r="AG117" s="932"/>
      <c r="AH117" s="932"/>
      <c r="AI117" s="932"/>
      <c r="AJ117" s="933"/>
      <c r="AK117" s="934">
        <v>514713</v>
      </c>
      <c r="AL117" s="932"/>
      <c r="AM117" s="932"/>
      <c r="AN117" s="932"/>
      <c r="AO117" s="933"/>
      <c r="AP117" s="935"/>
      <c r="AQ117" s="936"/>
      <c r="AR117" s="936"/>
      <c r="AS117" s="936"/>
      <c r="AT117" s="937"/>
      <c r="AU117" s="959"/>
      <c r="AV117" s="960"/>
      <c r="AW117" s="960"/>
      <c r="AX117" s="960"/>
      <c r="AY117" s="960"/>
      <c r="AZ117" s="886" t="s">
        <v>450</v>
      </c>
      <c r="BA117" s="887"/>
      <c r="BB117" s="887"/>
      <c r="BC117" s="887"/>
      <c r="BD117" s="887"/>
      <c r="BE117" s="887"/>
      <c r="BF117" s="887"/>
      <c r="BG117" s="887"/>
      <c r="BH117" s="887"/>
      <c r="BI117" s="887"/>
      <c r="BJ117" s="887"/>
      <c r="BK117" s="887"/>
      <c r="BL117" s="887"/>
      <c r="BM117" s="887"/>
      <c r="BN117" s="887"/>
      <c r="BO117" s="887"/>
      <c r="BP117" s="888"/>
      <c r="BQ117" s="836" t="s">
        <v>120</v>
      </c>
      <c r="BR117" s="837"/>
      <c r="BS117" s="837"/>
      <c r="BT117" s="837"/>
      <c r="BU117" s="837"/>
      <c r="BV117" s="837" t="s">
        <v>120</v>
      </c>
      <c r="BW117" s="837"/>
      <c r="BX117" s="837"/>
      <c r="BY117" s="837"/>
      <c r="BZ117" s="837"/>
      <c r="CA117" s="837" t="s">
        <v>435</v>
      </c>
      <c r="CB117" s="837"/>
      <c r="CC117" s="837"/>
      <c r="CD117" s="837"/>
      <c r="CE117" s="837"/>
      <c r="CF117" s="898" t="s">
        <v>435</v>
      </c>
      <c r="CG117" s="899"/>
      <c r="CH117" s="899"/>
      <c r="CI117" s="899"/>
      <c r="CJ117" s="899"/>
      <c r="CK117" s="954"/>
      <c r="CL117" s="841"/>
      <c r="CM117" s="844" t="s">
        <v>451</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424</v>
      </c>
      <c r="DH117" s="800"/>
      <c r="DI117" s="800"/>
      <c r="DJ117" s="800"/>
      <c r="DK117" s="801"/>
      <c r="DL117" s="802" t="s">
        <v>424</v>
      </c>
      <c r="DM117" s="800"/>
      <c r="DN117" s="800"/>
      <c r="DO117" s="800"/>
      <c r="DP117" s="801"/>
      <c r="DQ117" s="802" t="s">
        <v>421</v>
      </c>
      <c r="DR117" s="800"/>
      <c r="DS117" s="800"/>
      <c r="DT117" s="800"/>
      <c r="DU117" s="801"/>
      <c r="DV117" s="847" t="s">
        <v>452</v>
      </c>
      <c r="DW117" s="848"/>
      <c r="DX117" s="848"/>
      <c r="DY117" s="848"/>
      <c r="DZ117" s="849"/>
    </row>
    <row r="118" spans="1:130" s="226" customFormat="1" ht="26.25" customHeight="1">
      <c r="A118" s="924" t="s">
        <v>416</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414</v>
      </c>
      <c r="AB118" s="925"/>
      <c r="AC118" s="925"/>
      <c r="AD118" s="925"/>
      <c r="AE118" s="926"/>
      <c r="AF118" s="927" t="s">
        <v>299</v>
      </c>
      <c r="AG118" s="925"/>
      <c r="AH118" s="925"/>
      <c r="AI118" s="925"/>
      <c r="AJ118" s="926"/>
      <c r="AK118" s="927" t="s">
        <v>298</v>
      </c>
      <c r="AL118" s="925"/>
      <c r="AM118" s="925"/>
      <c r="AN118" s="925"/>
      <c r="AO118" s="926"/>
      <c r="AP118" s="928" t="s">
        <v>415</v>
      </c>
      <c r="AQ118" s="929"/>
      <c r="AR118" s="929"/>
      <c r="AS118" s="929"/>
      <c r="AT118" s="930"/>
      <c r="AU118" s="959"/>
      <c r="AV118" s="960"/>
      <c r="AW118" s="960"/>
      <c r="AX118" s="960"/>
      <c r="AY118" s="960"/>
      <c r="AZ118" s="902" t="s">
        <v>453</v>
      </c>
      <c r="BA118" s="903"/>
      <c r="BB118" s="903"/>
      <c r="BC118" s="903"/>
      <c r="BD118" s="903"/>
      <c r="BE118" s="903"/>
      <c r="BF118" s="903"/>
      <c r="BG118" s="903"/>
      <c r="BH118" s="903"/>
      <c r="BI118" s="903"/>
      <c r="BJ118" s="903"/>
      <c r="BK118" s="903"/>
      <c r="BL118" s="903"/>
      <c r="BM118" s="903"/>
      <c r="BN118" s="903"/>
      <c r="BO118" s="903"/>
      <c r="BP118" s="904"/>
      <c r="BQ118" s="905" t="s">
        <v>424</v>
      </c>
      <c r="BR118" s="868"/>
      <c r="BS118" s="868"/>
      <c r="BT118" s="868"/>
      <c r="BU118" s="868"/>
      <c r="BV118" s="868" t="s">
        <v>120</v>
      </c>
      <c r="BW118" s="868"/>
      <c r="BX118" s="868"/>
      <c r="BY118" s="868"/>
      <c r="BZ118" s="868"/>
      <c r="CA118" s="868" t="s">
        <v>454</v>
      </c>
      <c r="CB118" s="868"/>
      <c r="CC118" s="868"/>
      <c r="CD118" s="868"/>
      <c r="CE118" s="868"/>
      <c r="CF118" s="898" t="s">
        <v>452</v>
      </c>
      <c r="CG118" s="899"/>
      <c r="CH118" s="899"/>
      <c r="CI118" s="899"/>
      <c r="CJ118" s="899"/>
      <c r="CK118" s="954"/>
      <c r="CL118" s="841"/>
      <c r="CM118" s="844" t="s">
        <v>455</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424</v>
      </c>
      <c r="DH118" s="800"/>
      <c r="DI118" s="800"/>
      <c r="DJ118" s="800"/>
      <c r="DK118" s="801"/>
      <c r="DL118" s="802" t="s">
        <v>120</v>
      </c>
      <c r="DM118" s="800"/>
      <c r="DN118" s="800"/>
      <c r="DO118" s="800"/>
      <c r="DP118" s="801"/>
      <c r="DQ118" s="802" t="s">
        <v>120</v>
      </c>
      <c r="DR118" s="800"/>
      <c r="DS118" s="800"/>
      <c r="DT118" s="800"/>
      <c r="DU118" s="801"/>
      <c r="DV118" s="847" t="s">
        <v>424</v>
      </c>
      <c r="DW118" s="848"/>
      <c r="DX118" s="848"/>
      <c r="DY118" s="848"/>
      <c r="DZ118" s="849"/>
    </row>
    <row r="119" spans="1:130" s="226" customFormat="1" ht="26.25" customHeight="1">
      <c r="A119" s="838" t="s">
        <v>419</v>
      </c>
      <c r="B119" s="839"/>
      <c r="C119" s="914" t="s">
        <v>420</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421</v>
      </c>
      <c r="AB119" s="918"/>
      <c r="AC119" s="918"/>
      <c r="AD119" s="918"/>
      <c r="AE119" s="919"/>
      <c r="AF119" s="920" t="s">
        <v>120</v>
      </c>
      <c r="AG119" s="918"/>
      <c r="AH119" s="918"/>
      <c r="AI119" s="918"/>
      <c r="AJ119" s="919"/>
      <c r="AK119" s="920" t="s">
        <v>444</v>
      </c>
      <c r="AL119" s="918"/>
      <c r="AM119" s="918"/>
      <c r="AN119" s="918"/>
      <c r="AO119" s="919"/>
      <c r="AP119" s="921" t="s">
        <v>435</v>
      </c>
      <c r="AQ119" s="922"/>
      <c r="AR119" s="922"/>
      <c r="AS119" s="922"/>
      <c r="AT119" s="923"/>
      <c r="AU119" s="961"/>
      <c r="AV119" s="962"/>
      <c r="AW119" s="962"/>
      <c r="AX119" s="962"/>
      <c r="AY119" s="962"/>
      <c r="AZ119" s="257" t="s">
        <v>180</v>
      </c>
      <c r="BA119" s="257"/>
      <c r="BB119" s="257"/>
      <c r="BC119" s="257"/>
      <c r="BD119" s="257"/>
      <c r="BE119" s="257"/>
      <c r="BF119" s="257"/>
      <c r="BG119" s="257"/>
      <c r="BH119" s="257"/>
      <c r="BI119" s="257"/>
      <c r="BJ119" s="257"/>
      <c r="BK119" s="257"/>
      <c r="BL119" s="257"/>
      <c r="BM119" s="257"/>
      <c r="BN119" s="257"/>
      <c r="BO119" s="900" t="s">
        <v>456</v>
      </c>
      <c r="BP119" s="901"/>
      <c r="BQ119" s="905">
        <v>5407453</v>
      </c>
      <c r="BR119" s="868"/>
      <c r="BS119" s="868"/>
      <c r="BT119" s="868"/>
      <c r="BU119" s="868"/>
      <c r="BV119" s="868">
        <v>5124715</v>
      </c>
      <c r="BW119" s="868"/>
      <c r="BX119" s="868"/>
      <c r="BY119" s="868"/>
      <c r="BZ119" s="868"/>
      <c r="CA119" s="868">
        <v>4887410</v>
      </c>
      <c r="CB119" s="868"/>
      <c r="CC119" s="868"/>
      <c r="CD119" s="868"/>
      <c r="CE119" s="868"/>
      <c r="CF119" s="766"/>
      <c r="CG119" s="767"/>
      <c r="CH119" s="767"/>
      <c r="CI119" s="767"/>
      <c r="CJ119" s="857"/>
      <c r="CK119" s="955"/>
      <c r="CL119" s="843"/>
      <c r="CM119" s="861" t="s">
        <v>457</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382</v>
      </c>
      <c r="DH119" s="783"/>
      <c r="DI119" s="783"/>
      <c r="DJ119" s="783"/>
      <c r="DK119" s="784"/>
      <c r="DL119" s="785" t="s">
        <v>454</v>
      </c>
      <c r="DM119" s="783"/>
      <c r="DN119" s="783"/>
      <c r="DO119" s="783"/>
      <c r="DP119" s="784"/>
      <c r="DQ119" s="785" t="s">
        <v>432</v>
      </c>
      <c r="DR119" s="783"/>
      <c r="DS119" s="783"/>
      <c r="DT119" s="783"/>
      <c r="DU119" s="784"/>
      <c r="DV119" s="871" t="s">
        <v>454</v>
      </c>
      <c r="DW119" s="872"/>
      <c r="DX119" s="872"/>
      <c r="DY119" s="872"/>
      <c r="DZ119" s="873"/>
    </row>
    <row r="120" spans="1:130" s="226" customFormat="1" ht="26.25" customHeight="1">
      <c r="A120" s="840"/>
      <c r="B120" s="841"/>
      <c r="C120" s="844" t="s">
        <v>427</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120</v>
      </c>
      <c r="AB120" s="800"/>
      <c r="AC120" s="800"/>
      <c r="AD120" s="800"/>
      <c r="AE120" s="801"/>
      <c r="AF120" s="802" t="s">
        <v>425</v>
      </c>
      <c r="AG120" s="800"/>
      <c r="AH120" s="800"/>
      <c r="AI120" s="800"/>
      <c r="AJ120" s="801"/>
      <c r="AK120" s="802" t="s">
        <v>428</v>
      </c>
      <c r="AL120" s="800"/>
      <c r="AM120" s="800"/>
      <c r="AN120" s="800"/>
      <c r="AO120" s="801"/>
      <c r="AP120" s="847" t="s">
        <v>424</v>
      </c>
      <c r="AQ120" s="848"/>
      <c r="AR120" s="848"/>
      <c r="AS120" s="848"/>
      <c r="AT120" s="849"/>
      <c r="AU120" s="906" t="s">
        <v>458</v>
      </c>
      <c r="AV120" s="907"/>
      <c r="AW120" s="907"/>
      <c r="AX120" s="907"/>
      <c r="AY120" s="908"/>
      <c r="AZ120" s="883" t="s">
        <v>459</v>
      </c>
      <c r="BA120" s="828"/>
      <c r="BB120" s="828"/>
      <c r="BC120" s="828"/>
      <c r="BD120" s="828"/>
      <c r="BE120" s="828"/>
      <c r="BF120" s="828"/>
      <c r="BG120" s="828"/>
      <c r="BH120" s="828"/>
      <c r="BI120" s="828"/>
      <c r="BJ120" s="828"/>
      <c r="BK120" s="828"/>
      <c r="BL120" s="828"/>
      <c r="BM120" s="828"/>
      <c r="BN120" s="828"/>
      <c r="BO120" s="828"/>
      <c r="BP120" s="829"/>
      <c r="BQ120" s="884">
        <v>4774164</v>
      </c>
      <c r="BR120" s="865"/>
      <c r="BS120" s="865"/>
      <c r="BT120" s="865"/>
      <c r="BU120" s="865"/>
      <c r="BV120" s="865">
        <v>5182475</v>
      </c>
      <c r="BW120" s="865"/>
      <c r="BX120" s="865"/>
      <c r="BY120" s="865"/>
      <c r="BZ120" s="865"/>
      <c r="CA120" s="865">
        <v>4688082</v>
      </c>
      <c r="CB120" s="865"/>
      <c r="CC120" s="865"/>
      <c r="CD120" s="865"/>
      <c r="CE120" s="865"/>
      <c r="CF120" s="889">
        <v>159.5</v>
      </c>
      <c r="CG120" s="890"/>
      <c r="CH120" s="890"/>
      <c r="CI120" s="890"/>
      <c r="CJ120" s="890"/>
      <c r="CK120" s="891" t="s">
        <v>460</v>
      </c>
      <c r="CL120" s="875"/>
      <c r="CM120" s="875"/>
      <c r="CN120" s="875"/>
      <c r="CO120" s="876"/>
      <c r="CP120" s="895" t="s">
        <v>461</v>
      </c>
      <c r="CQ120" s="896"/>
      <c r="CR120" s="896"/>
      <c r="CS120" s="896"/>
      <c r="CT120" s="896"/>
      <c r="CU120" s="896"/>
      <c r="CV120" s="896"/>
      <c r="CW120" s="896"/>
      <c r="CX120" s="896"/>
      <c r="CY120" s="896"/>
      <c r="CZ120" s="896"/>
      <c r="DA120" s="896"/>
      <c r="DB120" s="896"/>
      <c r="DC120" s="896"/>
      <c r="DD120" s="896"/>
      <c r="DE120" s="896"/>
      <c r="DF120" s="897"/>
      <c r="DG120" s="884">
        <v>692006</v>
      </c>
      <c r="DH120" s="865"/>
      <c r="DI120" s="865"/>
      <c r="DJ120" s="865"/>
      <c r="DK120" s="865"/>
      <c r="DL120" s="865">
        <v>741479</v>
      </c>
      <c r="DM120" s="865"/>
      <c r="DN120" s="865"/>
      <c r="DO120" s="865"/>
      <c r="DP120" s="865"/>
      <c r="DQ120" s="865">
        <v>770330</v>
      </c>
      <c r="DR120" s="865"/>
      <c r="DS120" s="865"/>
      <c r="DT120" s="865"/>
      <c r="DU120" s="865"/>
      <c r="DV120" s="866">
        <v>26.2</v>
      </c>
      <c r="DW120" s="866"/>
      <c r="DX120" s="866"/>
      <c r="DY120" s="866"/>
      <c r="DZ120" s="867"/>
    </row>
    <row r="121" spans="1:130" s="226" customFormat="1" ht="26.25" customHeight="1">
      <c r="A121" s="840"/>
      <c r="B121" s="841"/>
      <c r="C121" s="886" t="s">
        <v>462</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425</v>
      </c>
      <c r="AB121" s="800"/>
      <c r="AC121" s="800"/>
      <c r="AD121" s="800"/>
      <c r="AE121" s="801"/>
      <c r="AF121" s="802" t="s">
        <v>454</v>
      </c>
      <c r="AG121" s="800"/>
      <c r="AH121" s="800"/>
      <c r="AI121" s="800"/>
      <c r="AJ121" s="801"/>
      <c r="AK121" s="802" t="s">
        <v>454</v>
      </c>
      <c r="AL121" s="800"/>
      <c r="AM121" s="800"/>
      <c r="AN121" s="800"/>
      <c r="AO121" s="801"/>
      <c r="AP121" s="847" t="s">
        <v>444</v>
      </c>
      <c r="AQ121" s="848"/>
      <c r="AR121" s="848"/>
      <c r="AS121" s="848"/>
      <c r="AT121" s="849"/>
      <c r="AU121" s="909"/>
      <c r="AV121" s="910"/>
      <c r="AW121" s="910"/>
      <c r="AX121" s="910"/>
      <c r="AY121" s="911"/>
      <c r="AZ121" s="835" t="s">
        <v>463</v>
      </c>
      <c r="BA121" s="770"/>
      <c r="BB121" s="770"/>
      <c r="BC121" s="770"/>
      <c r="BD121" s="770"/>
      <c r="BE121" s="770"/>
      <c r="BF121" s="770"/>
      <c r="BG121" s="770"/>
      <c r="BH121" s="770"/>
      <c r="BI121" s="770"/>
      <c r="BJ121" s="770"/>
      <c r="BK121" s="770"/>
      <c r="BL121" s="770"/>
      <c r="BM121" s="770"/>
      <c r="BN121" s="770"/>
      <c r="BO121" s="770"/>
      <c r="BP121" s="771"/>
      <c r="BQ121" s="836">
        <v>59429</v>
      </c>
      <c r="BR121" s="837"/>
      <c r="BS121" s="837"/>
      <c r="BT121" s="837"/>
      <c r="BU121" s="837"/>
      <c r="BV121" s="837">
        <v>65741</v>
      </c>
      <c r="BW121" s="837"/>
      <c r="BX121" s="837"/>
      <c r="BY121" s="837"/>
      <c r="BZ121" s="837"/>
      <c r="CA121" s="837">
        <v>68847</v>
      </c>
      <c r="CB121" s="837"/>
      <c r="CC121" s="837"/>
      <c r="CD121" s="837"/>
      <c r="CE121" s="837"/>
      <c r="CF121" s="898">
        <v>2.2999999999999998</v>
      </c>
      <c r="CG121" s="899"/>
      <c r="CH121" s="899"/>
      <c r="CI121" s="899"/>
      <c r="CJ121" s="899"/>
      <c r="CK121" s="892"/>
      <c r="CL121" s="878"/>
      <c r="CM121" s="878"/>
      <c r="CN121" s="878"/>
      <c r="CO121" s="879"/>
      <c r="CP121" s="858" t="s">
        <v>464</v>
      </c>
      <c r="CQ121" s="859"/>
      <c r="CR121" s="859"/>
      <c r="CS121" s="859"/>
      <c r="CT121" s="859"/>
      <c r="CU121" s="859"/>
      <c r="CV121" s="859"/>
      <c r="CW121" s="859"/>
      <c r="CX121" s="859"/>
      <c r="CY121" s="859"/>
      <c r="CZ121" s="859"/>
      <c r="DA121" s="859"/>
      <c r="DB121" s="859"/>
      <c r="DC121" s="859"/>
      <c r="DD121" s="859"/>
      <c r="DE121" s="859"/>
      <c r="DF121" s="860"/>
      <c r="DG121" s="836" t="s">
        <v>454</v>
      </c>
      <c r="DH121" s="837"/>
      <c r="DI121" s="837"/>
      <c r="DJ121" s="837"/>
      <c r="DK121" s="837"/>
      <c r="DL121" s="837" t="s">
        <v>425</v>
      </c>
      <c r="DM121" s="837"/>
      <c r="DN121" s="837"/>
      <c r="DO121" s="837"/>
      <c r="DP121" s="837"/>
      <c r="DQ121" s="837" t="s">
        <v>428</v>
      </c>
      <c r="DR121" s="837"/>
      <c r="DS121" s="837"/>
      <c r="DT121" s="837"/>
      <c r="DU121" s="837"/>
      <c r="DV121" s="814" t="s">
        <v>382</v>
      </c>
      <c r="DW121" s="814"/>
      <c r="DX121" s="814"/>
      <c r="DY121" s="814"/>
      <c r="DZ121" s="815"/>
    </row>
    <row r="122" spans="1:130" s="226" customFormat="1" ht="26.25" customHeight="1">
      <c r="A122" s="840"/>
      <c r="B122" s="841"/>
      <c r="C122" s="844" t="s">
        <v>441</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454</v>
      </c>
      <c r="AB122" s="800"/>
      <c r="AC122" s="800"/>
      <c r="AD122" s="800"/>
      <c r="AE122" s="801"/>
      <c r="AF122" s="802" t="s">
        <v>428</v>
      </c>
      <c r="AG122" s="800"/>
      <c r="AH122" s="800"/>
      <c r="AI122" s="800"/>
      <c r="AJ122" s="801"/>
      <c r="AK122" s="802" t="s">
        <v>120</v>
      </c>
      <c r="AL122" s="800"/>
      <c r="AM122" s="800"/>
      <c r="AN122" s="800"/>
      <c r="AO122" s="801"/>
      <c r="AP122" s="847" t="s">
        <v>435</v>
      </c>
      <c r="AQ122" s="848"/>
      <c r="AR122" s="848"/>
      <c r="AS122" s="848"/>
      <c r="AT122" s="849"/>
      <c r="AU122" s="909"/>
      <c r="AV122" s="910"/>
      <c r="AW122" s="910"/>
      <c r="AX122" s="910"/>
      <c r="AY122" s="911"/>
      <c r="AZ122" s="902" t="s">
        <v>465</v>
      </c>
      <c r="BA122" s="903"/>
      <c r="BB122" s="903"/>
      <c r="BC122" s="903"/>
      <c r="BD122" s="903"/>
      <c r="BE122" s="903"/>
      <c r="BF122" s="903"/>
      <c r="BG122" s="903"/>
      <c r="BH122" s="903"/>
      <c r="BI122" s="903"/>
      <c r="BJ122" s="903"/>
      <c r="BK122" s="903"/>
      <c r="BL122" s="903"/>
      <c r="BM122" s="903"/>
      <c r="BN122" s="903"/>
      <c r="BO122" s="903"/>
      <c r="BP122" s="904"/>
      <c r="BQ122" s="905">
        <v>3540945</v>
      </c>
      <c r="BR122" s="868"/>
      <c r="BS122" s="868"/>
      <c r="BT122" s="868"/>
      <c r="BU122" s="868"/>
      <c r="BV122" s="868">
        <v>3360413</v>
      </c>
      <c r="BW122" s="868"/>
      <c r="BX122" s="868"/>
      <c r="BY122" s="868"/>
      <c r="BZ122" s="868"/>
      <c r="CA122" s="868">
        <v>3418198</v>
      </c>
      <c r="CB122" s="868"/>
      <c r="CC122" s="868"/>
      <c r="CD122" s="868"/>
      <c r="CE122" s="868"/>
      <c r="CF122" s="869">
        <v>116.3</v>
      </c>
      <c r="CG122" s="870"/>
      <c r="CH122" s="870"/>
      <c r="CI122" s="870"/>
      <c r="CJ122" s="870"/>
      <c r="CK122" s="892"/>
      <c r="CL122" s="878"/>
      <c r="CM122" s="878"/>
      <c r="CN122" s="878"/>
      <c r="CO122" s="879"/>
      <c r="CP122" s="858" t="s">
        <v>466</v>
      </c>
      <c r="CQ122" s="859"/>
      <c r="CR122" s="859"/>
      <c r="CS122" s="859"/>
      <c r="CT122" s="859"/>
      <c r="CU122" s="859"/>
      <c r="CV122" s="859"/>
      <c r="CW122" s="859"/>
      <c r="CX122" s="859"/>
      <c r="CY122" s="859"/>
      <c r="CZ122" s="859"/>
      <c r="DA122" s="859"/>
      <c r="DB122" s="859"/>
      <c r="DC122" s="859"/>
      <c r="DD122" s="859"/>
      <c r="DE122" s="859"/>
      <c r="DF122" s="860"/>
      <c r="DG122" s="836" t="s">
        <v>120</v>
      </c>
      <c r="DH122" s="837"/>
      <c r="DI122" s="837"/>
      <c r="DJ122" s="837"/>
      <c r="DK122" s="837"/>
      <c r="DL122" s="837" t="s">
        <v>120</v>
      </c>
      <c r="DM122" s="837"/>
      <c r="DN122" s="837"/>
      <c r="DO122" s="837"/>
      <c r="DP122" s="837"/>
      <c r="DQ122" s="837" t="s">
        <v>432</v>
      </c>
      <c r="DR122" s="837"/>
      <c r="DS122" s="837"/>
      <c r="DT122" s="837"/>
      <c r="DU122" s="837"/>
      <c r="DV122" s="814" t="s">
        <v>444</v>
      </c>
      <c r="DW122" s="814"/>
      <c r="DX122" s="814"/>
      <c r="DY122" s="814"/>
      <c r="DZ122" s="815"/>
    </row>
    <row r="123" spans="1:130" s="226" customFormat="1" ht="26.25" customHeight="1">
      <c r="A123" s="840"/>
      <c r="B123" s="841"/>
      <c r="C123" s="844" t="s">
        <v>448</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435</v>
      </c>
      <c r="AB123" s="800"/>
      <c r="AC123" s="800"/>
      <c r="AD123" s="800"/>
      <c r="AE123" s="801"/>
      <c r="AF123" s="802" t="s">
        <v>382</v>
      </c>
      <c r="AG123" s="800"/>
      <c r="AH123" s="800"/>
      <c r="AI123" s="800"/>
      <c r="AJ123" s="801"/>
      <c r="AK123" s="802" t="s">
        <v>467</v>
      </c>
      <c r="AL123" s="800"/>
      <c r="AM123" s="800"/>
      <c r="AN123" s="800"/>
      <c r="AO123" s="801"/>
      <c r="AP123" s="847" t="s">
        <v>467</v>
      </c>
      <c r="AQ123" s="848"/>
      <c r="AR123" s="848"/>
      <c r="AS123" s="848"/>
      <c r="AT123" s="849"/>
      <c r="AU123" s="912"/>
      <c r="AV123" s="913"/>
      <c r="AW123" s="913"/>
      <c r="AX123" s="913"/>
      <c r="AY123" s="913"/>
      <c r="AZ123" s="257" t="s">
        <v>180</v>
      </c>
      <c r="BA123" s="257"/>
      <c r="BB123" s="257"/>
      <c r="BC123" s="257"/>
      <c r="BD123" s="257"/>
      <c r="BE123" s="257"/>
      <c r="BF123" s="257"/>
      <c r="BG123" s="257"/>
      <c r="BH123" s="257"/>
      <c r="BI123" s="257"/>
      <c r="BJ123" s="257"/>
      <c r="BK123" s="257"/>
      <c r="BL123" s="257"/>
      <c r="BM123" s="257"/>
      <c r="BN123" s="257"/>
      <c r="BO123" s="900" t="s">
        <v>468</v>
      </c>
      <c r="BP123" s="901"/>
      <c r="BQ123" s="855">
        <v>8374538</v>
      </c>
      <c r="BR123" s="856"/>
      <c r="BS123" s="856"/>
      <c r="BT123" s="856"/>
      <c r="BU123" s="856"/>
      <c r="BV123" s="856">
        <v>8608629</v>
      </c>
      <c r="BW123" s="856"/>
      <c r="BX123" s="856"/>
      <c r="BY123" s="856"/>
      <c r="BZ123" s="856"/>
      <c r="CA123" s="856">
        <v>8175127</v>
      </c>
      <c r="CB123" s="856"/>
      <c r="CC123" s="856"/>
      <c r="CD123" s="856"/>
      <c r="CE123" s="856"/>
      <c r="CF123" s="766"/>
      <c r="CG123" s="767"/>
      <c r="CH123" s="767"/>
      <c r="CI123" s="767"/>
      <c r="CJ123" s="857"/>
      <c r="CK123" s="892"/>
      <c r="CL123" s="878"/>
      <c r="CM123" s="878"/>
      <c r="CN123" s="878"/>
      <c r="CO123" s="879"/>
      <c r="CP123" s="858" t="s">
        <v>469</v>
      </c>
      <c r="CQ123" s="859"/>
      <c r="CR123" s="859"/>
      <c r="CS123" s="859"/>
      <c r="CT123" s="859"/>
      <c r="CU123" s="859"/>
      <c r="CV123" s="859"/>
      <c r="CW123" s="859"/>
      <c r="CX123" s="859"/>
      <c r="CY123" s="859"/>
      <c r="CZ123" s="859"/>
      <c r="DA123" s="859"/>
      <c r="DB123" s="859"/>
      <c r="DC123" s="859"/>
      <c r="DD123" s="859"/>
      <c r="DE123" s="859"/>
      <c r="DF123" s="860"/>
      <c r="DG123" s="799" t="s">
        <v>432</v>
      </c>
      <c r="DH123" s="800"/>
      <c r="DI123" s="800"/>
      <c r="DJ123" s="800"/>
      <c r="DK123" s="801"/>
      <c r="DL123" s="802" t="s">
        <v>424</v>
      </c>
      <c r="DM123" s="800"/>
      <c r="DN123" s="800"/>
      <c r="DO123" s="800"/>
      <c r="DP123" s="801"/>
      <c r="DQ123" s="802" t="s">
        <v>120</v>
      </c>
      <c r="DR123" s="800"/>
      <c r="DS123" s="800"/>
      <c r="DT123" s="800"/>
      <c r="DU123" s="801"/>
      <c r="DV123" s="847" t="s">
        <v>120</v>
      </c>
      <c r="DW123" s="848"/>
      <c r="DX123" s="848"/>
      <c r="DY123" s="848"/>
      <c r="DZ123" s="849"/>
    </row>
    <row r="124" spans="1:130" s="226" customFormat="1" ht="26.25" customHeight="1" thickBot="1">
      <c r="A124" s="840"/>
      <c r="B124" s="841"/>
      <c r="C124" s="844" t="s">
        <v>451</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425</v>
      </c>
      <c r="AB124" s="800"/>
      <c r="AC124" s="800"/>
      <c r="AD124" s="800"/>
      <c r="AE124" s="801"/>
      <c r="AF124" s="802" t="s">
        <v>432</v>
      </c>
      <c r="AG124" s="800"/>
      <c r="AH124" s="800"/>
      <c r="AI124" s="800"/>
      <c r="AJ124" s="801"/>
      <c r="AK124" s="802" t="s">
        <v>425</v>
      </c>
      <c r="AL124" s="800"/>
      <c r="AM124" s="800"/>
      <c r="AN124" s="800"/>
      <c r="AO124" s="801"/>
      <c r="AP124" s="847" t="s">
        <v>424</v>
      </c>
      <c r="AQ124" s="848"/>
      <c r="AR124" s="848"/>
      <c r="AS124" s="848"/>
      <c r="AT124" s="849"/>
      <c r="AU124" s="850" t="s">
        <v>470</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120</v>
      </c>
      <c r="BR124" s="854"/>
      <c r="BS124" s="854"/>
      <c r="BT124" s="854"/>
      <c r="BU124" s="854"/>
      <c r="BV124" s="854" t="s">
        <v>454</v>
      </c>
      <c r="BW124" s="854"/>
      <c r="BX124" s="854"/>
      <c r="BY124" s="854"/>
      <c r="BZ124" s="854"/>
      <c r="CA124" s="854" t="s">
        <v>120</v>
      </c>
      <c r="CB124" s="854"/>
      <c r="CC124" s="854"/>
      <c r="CD124" s="854"/>
      <c r="CE124" s="854"/>
      <c r="CF124" s="744"/>
      <c r="CG124" s="745"/>
      <c r="CH124" s="745"/>
      <c r="CI124" s="745"/>
      <c r="CJ124" s="885"/>
      <c r="CK124" s="893"/>
      <c r="CL124" s="893"/>
      <c r="CM124" s="893"/>
      <c r="CN124" s="893"/>
      <c r="CO124" s="894"/>
      <c r="CP124" s="858" t="s">
        <v>471</v>
      </c>
      <c r="CQ124" s="859"/>
      <c r="CR124" s="859"/>
      <c r="CS124" s="859"/>
      <c r="CT124" s="859"/>
      <c r="CU124" s="859"/>
      <c r="CV124" s="859"/>
      <c r="CW124" s="859"/>
      <c r="CX124" s="859"/>
      <c r="CY124" s="859"/>
      <c r="CZ124" s="859"/>
      <c r="DA124" s="859"/>
      <c r="DB124" s="859"/>
      <c r="DC124" s="859"/>
      <c r="DD124" s="859"/>
      <c r="DE124" s="859"/>
      <c r="DF124" s="860"/>
      <c r="DG124" s="782" t="s">
        <v>428</v>
      </c>
      <c r="DH124" s="783"/>
      <c r="DI124" s="783"/>
      <c r="DJ124" s="783"/>
      <c r="DK124" s="784"/>
      <c r="DL124" s="785" t="s">
        <v>428</v>
      </c>
      <c r="DM124" s="783"/>
      <c r="DN124" s="783"/>
      <c r="DO124" s="783"/>
      <c r="DP124" s="784"/>
      <c r="DQ124" s="785" t="s">
        <v>428</v>
      </c>
      <c r="DR124" s="783"/>
      <c r="DS124" s="783"/>
      <c r="DT124" s="783"/>
      <c r="DU124" s="784"/>
      <c r="DV124" s="871" t="s">
        <v>120</v>
      </c>
      <c r="DW124" s="872"/>
      <c r="DX124" s="872"/>
      <c r="DY124" s="872"/>
      <c r="DZ124" s="873"/>
    </row>
    <row r="125" spans="1:130" s="226" customFormat="1" ht="26.25" customHeight="1">
      <c r="A125" s="840"/>
      <c r="B125" s="841"/>
      <c r="C125" s="844" t="s">
        <v>455</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382</v>
      </c>
      <c r="AB125" s="800"/>
      <c r="AC125" s="800"/>
      <c r="AD125" s="800"/>
      <c r="AE125" s="801"/>
      <c r="AF125" s="802" t="s">
        <v>428</v>
      </c>
      <c r="AG125" s="800"/>
      <c r="AH125" s="800"/>
      <c r="AI125" s="800"/>
      <c r="AJ125" s="801"/>
      <c r="AK125" s="802" t="s">
        <v>424</v>
      </c>
      <c r="AL125" s="800"/>
      <c r="AM125" s="800"/>
      <c r="AN125" s="800"/>
      <c r="AO125" s="801"/>
      <c r="AP125" s="847" t="s">
        <v>382</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472</v>
      </c>
      <c r="CL125" s="875"/>
      <c r="CM125" s="875"/>
      <c r="CN125" s="875"/>
      <c r="CO125" s="876"/>
      <c r="CP125" s="883" t="s">
        <v>473</v>
      </c>
      <c r="CQ125" s="828"/>
      <c r="CR125" s="828"/>
      <c r="CS125" s="828"/>
      <c r="CT125" s="828"/>
      <c r="CU125" s="828"/>
      <c r="CV125" s="828"/>
      <c r="CW125" s="828"/>
      <c r="CX125" s="828"/>
      <c r="CY125" s="828"/>
      <c r="CZ125" s="828"/>
      <c r="DA125" s="828"/>
      <c r="DB125" s="828"/>
      <c r="DC125" s="828"/>
      <c r="DD125" s="828"/>
      <c r="DE125" s="828"/>
      <c r="DF125" s="829"/>
      <c r="DG125" s="884" t="s">
        <v>432</v>
      </c>
      <c r="DH125" s="865"/>
      <c r="DI125" s="865"/>
      <c r="DJ125" s="865"/>
      <c r="DK125" s="865"/>
      <c r="DL125" s="865" t="s">
        <v>444</v>
      </c>
      <c r="DM125" s="865"/>
      <c r="DN125" s="865"/>
      <c r="DO125" s="865"/>
      <c r="DP125" s="865"/>
      <c r="DQ125" s="865" t="s">
        <v>435</v>
      </c>
      <c r="DR125" s="865"/>
      <c r="DS125" s="865"/>
      <c r="DT125" s="865"/>
      <c r="DU125" s="865"/>
      <c r="DV125" s="866" t="s">
        <v>120</v>
      </c>
      <c r="DW125" s="866"/>
      <c r="DX125" s="866"/>
      <c r="DY125" s="866"/>
      <c r="DZ125" s="867"/>
    </row>
    <row r="126" spans="1:130" s="226" customFormat="1" ht="26.25" customHeight="1" thickBot="1">
      <c r="A126" s="840"/>
      <c r="B126" s="841"/>
      <c r="C126" s="844" t="s">
        <v>457</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120</v>
      </c>
      <c r="AB126" s="800"/>
      <c r="AC126" s="800"/>
      <c r="AD126" s="800"/>
      <c r="AE126" s="801"/>
      <c r="AF126" s="802" t="s">
        <v>428</v>
      </c>
      <c r="AG126" s="800"/>
      <c r="AH126" s="800"/>
      <c r="AI126" s="800"/>
      <c r="AJ126" s="801"/>
      <c r="AK126" s="802" t="s">
        <v>382</v>
      </c>
      <c r="AL126" s="800"/>
      <c r="AM126" s="800"/>
      <c r="AN126" s="800"/>
      <c r="AO126" s="801"/>
      <c r="AP126" s="847" t="s">
        <v>382</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474</v>
      </c>
      <c r="CQ126" s="770"/>
      <c r="CR126" s="770"/>
      <c r="CS126" s="770"/>
      <c r="CT126" s="770"/>
      <c r="CU126" s="770"/>
      <c r="CV126" s="770"/>
      <c r="CW126" s="770"/>
      <c r="CX126" s="770"/>
      <c r="CY126" s="770"/>
      <c r="CZ126" s="770"/>
      <c r="DA126" s="770"/>
      <c r="DB126" s="770"/>
      <c r="DC126" s="770"/>
      <c r="DD126" s="770"/>
      <c r="DE126" s="770"/>
      <c r="DF126" s="771"/>
      <c r="DG126" s="836" t="s">
        <v>382</v>
      </c>
      <c r="DH126" s="837"/>
      <c r="DI126" s="837"/>
      <c r="DJ126" s="837"/>
      <c r="DK126" s="837"/>
      <c r="DL126" s="837" t="s">
        <v>435</v>
      </c>
      <c r="DM126" s="837"/>
      <c r="DN126" s="837"/>
      <c r="DO126" s="837"/>
      <c r="DP126" s="837"/>
      <c r="DQ126" s="837" t="s">
        <v>382</v>
      </c>
      <c r="DR126" s="837"/>
      <c r="DS126" s="837"/>
      <c r="DT126" s="837"/>
      <c r="DU126" s="837"/>
      <c r="DV126" s="814" t="s">
        <v>382</v>
      </c>
      <c r="DW126" s="814"/>
      <c r="DX126" s="814"/>
      <c r="DY126" s="814"/>
      <c r="DZ126" s="815"/>
    </row>
    <row r="127" spans="1:130" s="226" customFormat="1" ht="26.25" customHeight="1">
      <c r="A127" s="842"/>
      <c r="B127" s="843"/>
      <c r="C127" s="861" t="s">
        <v>475</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428</v>
      </c>
      <c r="AB127" s="800"/>
      <c r="AC127" s="800"/>
      <c r="AD127" s="800"/>
      <c r="AE127" s="801"/>
      <c r="AF127" s="802" t="s">
        <v>382</v>
      </c>
      <c r="AG127" s="800"/>
      <c r="AH127" s="800"/>
      <c r="AI127" s="800"/>
      <c r="AJ127" s="801"/>
      <c r="AK127" s="802" t="s">
        <v>382</v>
      </c>
      <c r="AL127" s="800"/>
      <c r="AM127" s="800"/>
      <c r="AN127" s="800"/>
      <c r="AO127" s="801"/>
      <c r="AP127" s="847" t="s">
        <v>435</v>
      </c>
      <c r="AQ127" s="848"/>
      <c r="AR127" s="848"/>
      <c r="AS127" s="848"/>
      <c r="AT127" s="849"/>
      <c r="AU127" s="262"/>
      <c r="AV127" s="262"/>
      <c r="AW127" s="262"/>
      <c r="AX127" s="864" t="s">
        <v>476</v>
      </c>
      <c r="AY127" s="832"/>
      <c r="AZ127" s="832"/>
      <c r="BA127" s="832"/>
      <c r="BB127" s="832"/>
      <c r="BC127" s="832"/>
      <c r="BD127" s="832"/>
      <c r="BE127" s="833"/>
      <c r="BF127" s="831" t="s">
        <v>477</v>
      </c>
      <c r="BG127" s="832"/>
      <c r="BH127" s="832"/>
      <c r="BI127" s="832"/>
      <c r="BJ127" s="832"/>
      <c r="BK127" s="832"/>
      <c r="BL127" s="833"/>
      <c r="BM127" s="831" t="s">
        <v>478</v>
      </c>
      <c r="BN127" s="832"/>
      <c r="BO127" s="832"/>
      <c r="BP127" s="832"/>
      <c r="BQ127" s="832"/>
      <c r="BR127" s="832"/>
      <c r="BS127" s="833"/>
      <c r="BT127" s="831" t="s">
        <v>479</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480</v>
      </c>
      <c r="CQ127" s="770"/>
      <c r="CR127" s="770"/>
      <c r="CS127" s="770"/>
      <c r="CT127" s="770"/>
      <c r="CU127" s="770"/>
      <c r="CV127" s="770"/>
      <c r="CW127" s="770"/>
      <c r="CX127" s="770"/>
      <c r="CY127" s="770"/>
      <c r="CZ127" s="770"/>
      <c r="DA127" s="770"/>
      <c r="DB127" s="770"/>
      <c r="DC127" s="770"/>
      <c r="DD127" s="770"/>
      <c r="DE127" s="770"/>
      <c r="DF127" s="771"/>
      <c r="DG127" s="836" t="s">
        <v>120</v>
      </c>
      <c r="DH127" s="837"/>
      <c r="DI127" s="837"/>
      <c r="DJ127" s="837"/>
      <c r="DK127" s="837"/>
      <c r="DL127" s="837" t="s">
        <v>382</v>
      </c>
      <c r="DM127" s="837"/>
      <c r="DN127" s="837"/>
      <c r="DO127" s="837"/>
      <c r="DP127" s="837"/>
      <c r="DQ127" s="837" t="s">
        <v>382</v>
      </c>
      <c r="DR127" s="837"/>
      <c r="DS127" s="837"/>
      <c r="DT127" s="837"/>
      <c r="DU127" s="837"/>
      <c r="DV127" s="814" t="s">
        <v>120</v>
      </c>
      <c r="DW127" s="814"/>
      <c r="DX127" s="814"/>
      <c r="DY127" s="814"/>
      <c r="DZ127" s="815"/>
    </row>
    <row r="128" spans="1:130" s="226" customFormat="1" ht="26.25" customHeight="1" thickBot="1">
      <c r="A128" s="816" t="s">
        <v>481</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482</v>
      </c>
      <c r="X128" s="818"/>
      <c r="Y128" s="818"/>
      <c r="Z128" s="819"/>
      <c r="AA128" s="820">
        <v>22502</v>
      </c>
      <c r="AB128" s="821"/>
      <c r="AC128" s="821"/>
      <c r="AD128" s="821"/>
      <c r="AE128" s="822"/>
      <c r="AF128" s="823">
        <v>17058</v>
      </c>
      <c r="AG128" s="821"/>
      <c r="AH128" s="821"/>
      <c r="AI128" s="821"/>
      <c r="AJ128" s="822"/>
      <c r="AK128" s="823">
        <v>9381</v>
      </c>
      <c r="AL128" s="821"/>
      <c r="AM128" s="821"/>
      <c r="AN128" s="821"/>
      <c r="AO128" s="822"/>
      <c r="AP128" s="824"/>
      <c r="AQ128" s="825"/>
      <c r="AR128" s="825"/>
      <c r="AS128" s="825"/>
      <c r="AT128" s="826"/>
      <c r="AU128" s="262"/>
      <c r="AV128" s="262"/>
      <c r="AW128" s="262"/>
      <c r="AX128" s="827" t="s">
        <v>483</v>
      </c>
      <c r="AY128" s="828"/>
      <c r="AZ128" s="828"/>
      <c r="BA128" s="828"/>
      <c r="BB128" s="828"/>
      <c r="BC128" s="828"/>
      <c r="BD128" s="828"/>
      <c r="BE128" s="829"/>
      <c r="BF128" s="806" t="s">
        <v>120</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484</v>
      </c>
      <c r="CQ128" s="748"/>
      <c r="CR128" s="748"/>
      <c r="CS128" s="748"/>
      <c r="CT128" s="748"/>
      <c r="CU128" s="748"/>
      <c r="CV128" s="748"/>
      <c r="CW128" s="748"/>
      <c r="CX128" s="748"/>
      <c r="CY128" s="748"/>
      <c r="CZ128" s="748"/>
      <c r="DA128" s="748"/>
      <c r="DB128" s="748"/>
      <c r="DC128" s="748"/>
      <c r="DD128" s="748"/>
      <c r="DE128" s="748"/>
      <c r="DF128" s="749"/>
      <c r="DG128" s="810" t="s">
        <v>120</v>
      </c>
      <c r="DH128" s="811"/>
      <c r="DI128" s="811"/>
      <c r="DJ128" s="811"/>
      <c r="DK128" s="811"/>
      <c r="DL128" s="811" t="s">
        <v>120</v>
      </c>
      <c r="DM128" s="811"/>
      <c r="DN128" s="811"/>
      <c r="DO128" s="811"/>
      <c r="DP128" s="811"/>
      <c r="DQ128" s="811" t="s">
        <v>382</v>
      </c>
      <c r="DR128" s="811"/>
      <c r="DS128" s="811"/>
      <c r="DT128" s="811"/>
      <c r="DU128" s="811"/>
      <c r="DV128" s="812" t="s">
        <v>421</v>
      </c>
      <c r="DW128" s="812"/>
      <c r="DX128" s="812"/>
      <c r="DY128" s="812"/>
      <c r="DZ128" s="813"/>
    </row>
    <row r="129" spans="1:131" s="226" customFormat="1" ht="26.25" customHeight="1">
      <c r="A129" s="794" t="s">
        <v>99</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485</v>
      </c>
      <c r="X129" s="797"/>
      <c r="Y129" s="797"/>
      <c r="Z129" s="798"/>
      <c r="AA129" s="799">
        <v>3171814</v>
      </c>
      <c r="AB129" s="800"/>
      <c r="AC129" s="800"/>
      <c r="AD129" s="800"/>
      <c r="AE129" s="801"/>
      <c r="AF129" s="802">
        <v>3184039</v>
      </c>
      <c r="AG129" s="800"/>
      <c r="AH129" s="800"/>
      <c r="AI129" s="800"/>
      <c r="AJ129" s="801"/>
      <c r="AK129" s="802">
        <v>3262005</v>
      </c>
      <c r="AL129" s="800"/>
      <c r="AM129" s="800"/>
      <c r="AN129" s="800"/>
      <c r="AO129" s="801"/>
      <c r="AP129" s="803"/>
      <c r="AQ129" s="804"/>
      <c r="AR129" s="804"/>
      <c r="AS129" s="804"/>
      <c r="AT129" s="805"/>
      <c r="AU129" s="264"/>
      <c r="AV129" s="264"/>
      <c r="AW129" s="264"/>
      <c r="AX129" s="769" t="s">
        <v>486</v>
      </c>
      <c r="AY129" s="770"/>
      <c r="AZ129" s="770"/>
      <c r="BA129" s="770"/>
      <c r="BB129" s="770"/>
      <c r="BC129" s="770"/>
      <c r="BD129" s="770"/>
      <c r="BE129" s="771"/>
      <c r="BF129" s="789" t="s">
        <v>421</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487</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488</v>
      </c>
      <c r="X130" s="797"/>
      <c r="Y130" s="797"/>
      <c r="Z130" s="798"/>
      <c r="AA130" s="799">
        <v>322341</v>
      </c>
      <c r="AB130" s="800"/>
      <c r="AC130" s="800"/>
      <c r="AD130" s="800"/>
      <c r="AE130" s="801"/>
      <c r="AF130" s="802">
        <v>329161</v>
      </c>
      <c r="AG130" s="800"/>
      <c r="AH130" s="800"/>
      <c r="AI130" s="800"/>
      <c r="AJ130" s="801"/>
      <c r="AK130" s="802">
        <v>322635</v>
      </c>
      <c r="AL130" s="800"/>
      <c r="AM130" s="800"/>
      <c r="AN130" s="800"/>
      <c r="AO130" s="801"/>
      <c r="AP130" s="803"/>
      <c r="AQ130" s="804"/>
      <c r="AR130" s="804"/>
      <c r="AS130" s="804"/>
      <c r="AT130" s="805"/>
      <c r="AU130" s="264"/>
      <c r="AV130" s="264"/>
      <c r="AW130" s="264"/>
      <c r="AX130" s="769" t="s">
        <v>489</v>
      </c>
      <c r="AY130" s="770"/>
      <c r="AZ130" s="770"/>
      <c r="BA130" s="770"/>
      <c r="BB130" s="770"/>
      <c r="BC130" s="770"/>
      <c r="BD130" s="770"/>
      <c r="BE130" s="771"/>
      <c r="BF130" s="772">
        <v>6.2</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490</v>
      </c>
      <c r="X131" s="780"/>
      <c r="Y131" s="780"/>
      <c r="Z131" s="781"/>
      <c r="AA131" s="782">
        <v>2849473</v>
      </c>
      <c r="AB131" s="783"/>
      <c r="AC131" s="783"/>
      <c r="AD131" s="783"/>
      <c r="AE131" s="784"/>
      <c r="AF131" s="785">
        <v>2854878</v>
      </c>
      <c r="AG131" s="783"/>
      <c r="AH131" s="783"/>
      <c r="AI131" s="783"/>
      <c r="AJ131" s="784"/>
      <c r="AK131" s="785">
        <v>2939370</v>
      </c>
      <c r="AL131" s="783"/>
      <c r="AM131" s="783"/>
      <c r="AN131" s="783"/>
      <c r="AO131" s="784"/>
      <c r="AP131" s="786"/>
      <c r="AQ131" s="787"/>
      <c r="AR131" s="787"/>
      <c r="AS131" s="787"/>
      <c r="AT131" s="788"/>
      <c r="AU131" s="264"/>
      <c r="AV131" s="264"/>
      <c r="AW131" s="264"/>
      <c r="AX131" s="747" t="s">
        <v>491</v>
      </c>
      <c r="AY131" s="748"/>
      <c r="AZ131" s="748"/>
      <c r="BA131" s="748"/>
      <c r="BB131" s="748"/>
      <c r="BC131" s="748"/>
      <c r="BD131" s="748"/>
      <c r="BE131" s="749"/>
      <c r="BF131" s="750" t="s">
        <v>452</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492</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493</v>
      </c>
      <c r="W132" s="760"/>
      <c r="X132" s="760"/>
      <c r="Y132" s="760"/>
      <c r="Z132" s="761"/>
      <c r="AA132" s="762">
        <v>6.5245047070000002</v>
      </c>
      <c r="AB132" s="763"/>
      <c r="AC132" s="763"/>
      <c r="AD132" s="763"/>
      <c r="AE132" s="764"/>
      <c r="AF132" s="765">
        <v>6.0339881420000001</v>
      </c>
      <c r="AG132" s="763"/>
      <c r="AH132" s="763"/>
      <c r="AI132" s="763"/>
      <c r="AJ132" s="764"/>
      <c r="AK132" s="765">
        <v>6.21551557</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494</v>
      </c>
      <c r="W133" s="739"/>
      <c r="X133" s="739"/>
      <c r="Y133" s="739"/>
      <c r="Z133" s="740"/>
      <c r="AA133" s="741">
        <v>7</v>
      </c>
      <c r="AB133" s="742"/>
      <c r="AC133" s="742"/>
      <c r="AD133" s="742"/>
      <c r="AE133" s="743"/>
      <c r="AF133" s="741">
        <v>6.5</v>
      </c>
      <c r="AG133" s="742"/>
      <c r="AH133" s="742"/>
      <c r="AI133" s="742"/>
      <c r="AJ133" s="743"/>
      <c r="AK133" s="741">
        <v>6.2</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RyaO0G3YOSBQ3TTER8RLr24BpWmQKV6fhqHPKQhN4owELEuwu0KUX0CgNcFdy1X/jSdCWP5/OaTZRT2M+q8JXQ==" saltValue="CVpaG7W3pIWQqlD3DMtxp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4opL90vU1K1oUIjIh4QQGP1rshWMOJi+yz6zXkypSc3C/OWuIt8KGJEL7TCk8SmXA65P77mm7+nFELYPmqa4yA==" saltValue="or//YwxZ214zqfm2fv9m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QflBoCFImxyz7pTxSdiHdiZY0CDbboS0LHrw4Hp8dVxIFe+LHnewPrc+kTnk2Iqp2XDIcdbl6vqYvJdLzHoaeg==" saltValue="ASqIlw3QZOXkx6GunSCDZ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498</v>
      </c>
      <c r="AP7" s="283"/>
      <c r="AQ7" s="284" t="s">
        <v>499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500</v>
      </c>
      <c r="AQ8" s="290" t="s">
        <v>501</v>
      </c>
      <c r="AR8" s="291" t="s">
        <v>502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503</v>
      </c>
      <c r="AL9" s="1169"/>
      <c r="AM9" s="1169"/>
      <c r="AN9" s="1170"/>
      <c r="AO9" s="292">
        <v>1224693</v>
      </c>
      <c r="AP9" s="292">
        <v>111977</v>
      </c>
      <c r="AQ9" s="293">
        <v>87072</v>
      </c>
      <c r="AR9" s="294">
        <v>28.6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504</v>
      </c>
      <c r="AL10" s="1169"/>
      <c r="AM10" s="1169"/>
      <c r="AN10" s="1170"/>
      <c r="AO10" s="295">
        <v>26808</v>
      </c>
      <c r="AP10" s="295">
        <v>2451</v>
      </c>
      <c r="AQ10" s="296">
        <v>10235</v>
      </c>
      <c r="AR10" s="297">
        <v>-76.099999999999994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505</v>
      </c>
      <c r="AL11" s="1169"/>
      <c r="AM11" s="1169"/>
      <c r="AN11" s="1170"/>
      <c r="AO11" s="295">
        <v>162641</v>
      </c>
      <c r="AP11" s="295">
        <v>14871</v>
      </c>
      <c r="AQ11" s="296">
        <v>13554</v>
      </c>
      <c r="AR11" s="297">
        <v>9.6999999999999993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506</v>
      </c>
      <c r="AL12" s="1169"/>
      <c r="AM12" s="1169"/>
      <c r="AN12" s="1170"/>
      <c r="AO12" s="295" t="s">
        <v>507</v>
      </c>
      <c r="AP12" s="295" t="s">
        <v>507</v>
      </c>
      <c r="AQ12" s="296">
        <v>777</v>
      </c>
      <c r="AR12" s="297" t="s">
        <v>507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508</v>
      </c>
      <c r="AL13" s="1169"/>
      <c r="AM13" s="1169"/>
      <c r="AN13" s="1170"/>
      <c r="AO13" s="295" t="s">
        <v>507</v>
      </c>
      <c r="AP13" s="295" t="s">
        <v>507</v>
      </c>
      <c r="AQ13" s="296">
        <v>1</v>
      </c>
      <c r="AR13" s="297" t="s">
        <v>507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509</v>
      </c>
      <c r="AL14" s="1169"/>
      <c r="AM14" s="1169"/>
      <c r="AN14" s="1170"/>
      <c r="AO14" s="295">
        <v>22761</v>
      </c>
      <c r="AP14" s="295">
        <v>2081</v>
      </c>
      <c r="AQ14" s="296">
        <v>4055</v>
      </c>
      <c r="AR14" s="297">
        <v>-48.7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510</v>
      </c>
      <c r="AL15" s="1169"/>
      <c r="AM15" s="1169"/>
      <c r="AN15" s="1170"/>
      <c r="AO15" s="295">
        <v>25377</v>
      </c>
      <c r="AP15" s="295">
        <v>2320</v>
      </c>
      <c r="AQ15" s="296">
        <v>1927</v>
      </c>
      <c r="AR15" s="297">
        <v>20.399999999999999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511</v>
      </c>
      <c r="AL16" s="1172"/>
      <c r="AM16" s="1172"/>
      <c r="AN16" s="1173"/>
      <c r="AO16" s="295">
        <v>-123334</v>
      </c>
      <c r="AP16" s="295">
        <v>-11277</v>
      </c>
      <c r="AQ16" s="296">
        <v>-9107</v>
      </c>
      <c r="AR16" s="297">
        <v>23.8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180</v>
      </c>
      <c r="AL17" s="1172"/>
      <c r="AM17" s="1172"/>
      <c r="AN17" s="1173"/>
      <c r="AO17" s="295">
        <v>1338946</v>
      </c>
      <c r="AP17" s="295">
        <v>122424</v>
      </c>
      <c r="AQ17" s="296">
        <v>108514</v>
      </c>
      <c r="AR17" s="297">
        <v>12.8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516</v>
      </c>
      <c r="AL21" s="1166"/>
      <c r="AM21" s="1166"/>
      <c r="AN21" s="1167"/>
      <c r="AO21" s="307">
        <v>11.15</v>
      </c>
      <c r="AP21" s="308">
        <v>10.050000000000001</v>
      </c>
      <c r="AQ21" s="309">
        <v>1.1000000000000001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517</v>
      </c>
      <c r="AL22" s="1166"/>
      <c r="AM22" s="1166"/>
      <c r="AN22" s="1167"/>
      <c r="AO22" s="312">
        <v>97.8</v>
      </c>
      <c r="AP22" s="313">
        <v>96.5</v>
      </c>
      <c r="AQ22" s="314">
        <v>1.3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519</v>
      </c>
      <c r="AO27" s="273"/>
      <c r="AP27" s="273"/>
      <c r="AQ27" s="273"/>
      <c r="AR27" s="273"/>
      <c r="AS27" s="273"/>
      <c r="AT27" s="273"/>
    </row>
    <row r="28" spans="1:46" ht="17.2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498</v>
      </c>
      <c r="AP30" s="283"/>
      <c r="AQ30" s="284" t="s">
        <v>499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500</v>
      </c>
      <c r="AQ31" s="290" t="s">
        <v>501</v>
      </c>
      <c r="AR31" s="291" t="s">
        <v>502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522</v>
      </c>
      <c r="AL32" s="1157"/>
      <c r="AM32" s="1157"/>
      <c r="AN32" s="1158"/>
      <c r="AO32" s="322">
        <v>432095</v>
      </c>
      <c r="AP32" s="322">
        <v>39508</v>
      </c>
      <c r="AQ32" s="323">
        <v>51702</v>
      </c>
      <c r="AR32" s="324">
        <v>-23.6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523</v>
      </c>
      <c r="AL33" s="1157"/>
      <c r="AM33" s="1157"/>
      <c r="AN33" s="1158"/>
      <c r="AO33" s="322" t="s">
        <v>507</v>
      </c>
      <c r="AP33" s="322" t="s">
        <v>507</v>
      </c>
      <c r="AQ33" s="323" t="s">
        <v>507</v>
      </c>
      <c r="AR33" s="324" t="s">
        <v>507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524</v>
      </c>
      <c r="AL34" s="1157"/>
      <c r="AM34" s="1157"/>
      <c r="AN34" s="1158"/>
      <c r="AO34" s="322" t="s">
        <v>507</v>
      </c>
      <c r="AP34" s="322" t="s">
        <v>507</v>
      </c>
      <c r="AQ34" s="323">
        <v>10</v>
      </c>
      <c r="AR34" s="324" t="s">
        <v>507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525</v>
      </c>
      <c r="AL35" s="1157"/>
      <c r="AM35" s="1157"/>
      <c r="AN35" s="1158"/>
      <c r="AO35" s="322">
        <v>26995</v>
      </c>
      <c r="AP35" s="322">
        <v>2468</v>
      </c>
      <c r="AQ35" s="323">
        <v>15257</v>
      </c>
      <c r="AR35" s="324">
        <v>-83.8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526</v>
      </c>
      <c r="AL36" s="1157"/>
      <c r="AM36" s="1157"/>
      <c r="AN36" s="1158"/>
      <c r="AO36" s="322">
        <v>55623</v>
      </c>
      <c r="AP36" s="322">
        <v>5086</v>
      </c>
      <c r="AQ36" s="323">
        <v>3750</v>
      </c>
      <c r="AR36" s="324">
        <v>35.6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527</v>
      </c>
      <c r="AL37" s="1157"/>
      <c r="AM37" s="1157"/>
      <c r="AN37" s="1158"/>
      <c r="AO37" s="322" t="s">
        <v>507</v>
      </c>
      <c r="AP37" s="322" t="s">
        <v>507</v>
      </c>
      <c r="AQ37" s="323">
        <v>880</v>
      </c>
      <c r="AR37" s="324" t="s">
        <v>507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528</v>
      </c>
      <c r="AL38" s="1160"/>
      <c r="AM38" s="1160"/>
      <c r="AN38" s="1161"/>
      <c r="AO38" s="325" t="s">
        <v>507</v>
      </c>
      <c r="AP38" s="325" t="s">
        <v>507</v>
      </c>
      <c r="AQ38" s="326">
        <v>8</v>
      </c>
      <c r="AR38" s="314" t="s">
        <v>507</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529</v>
      </c>
      <c r="AL39" s="1160"/>
      <c r="AM39" s="1160"/>
      <c r="AN39" s="1161"/>
      <c r="AO39" s="322">
        <v>-9381</v>
      </c>
      <c r="AP39" s="322">
        <v>-858</v>
      </c>
      <c r="AQ39" s="323">
        <v>-2230</v>
      </c>
      <c r="AR39" s="324">
        <v>-61.5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530</v>
      </c>
      <c r="AL40" s="1157"/>
      <c r="AM40" s="1157"/>
      <c r="AN40" s="1158"/>
      <c r="AO40" s="322">
        <v>-322635</v>
      </c>
      <c r="AP40" s="322">
        <v>-29499</v>
      </c>
      <c r="AQ40" s="323">
        <v>-47794</v>
      </c>
      <c r="AR40" s="324">
        <v>-38.299999999999997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293</v>
      </c>
      <c r="AL41" s="1163"/>
      <c r="AM41" s="1163"/>
      <c r="AN41" s="1164"/>
      <c r="AO41" s="322">
        <v>182697</v>
      </c>
      <c r="AP41" s="322">
        <v>16704</v>
      </c>
      <c r="AQ41" s="323">
        <v>21582</v>
      </c>
      <c r="AR41" s="324">
        <v>-22.6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498</v>
      </c>
      <c r="AN49" s="1151" t="s">
        <v>534</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535</v>
      </c>
      <c r="AO50" s="339" t="s">
        <v>536</v>
      </c>
      <c r="AP50" s="340" t="s">
        <v>537</v>
      </c>
      <c r="AQ50" s="341" t="s">
        <v>538</v>
      </c>
      <c r="AR50" s="342" t="s">
        <v>539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3262784</v>
      </c>
      <c r="AN51" s="344">
        <v>303487</v>
      </c>
      <c r="AO51" s="345">
        <v>80.3</v>
      </c>
      <c r="AP51" s="346">
        <v>82748</v>
      </c>
      <c r="AQ51" s="347">
        <v>24.4</v>
      </c>
      <c r="AR51" s="348">
        <v>55.9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226546</v>
      </c>
      <c r="AN52" s="352">
        <v>21072</v>
      </c>
      <c r="AO52" s="353">
        <v>34.200000000000003</v>
      </c>
      <c r="AP52" s="354">
        <v>44732</v>
      </c>
      <c r="AQ52" s="355">
        <v>22.5</v>
      </c>
      <c r="AR52" s="356">
        <v>11.7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2359769</v>
      </c>
      <c r="AN53" s="344">
        <v>218214</v>
      </c>
      <c r="AO53" s="345">
        <v>-28.1</v>
      </c>
      <c r="AP53" s="346">
        <v>91837</v>
      </c>
      <c r="AQ53" s="347">
        <v>11</v>
      </c>
      <c r="AR53" s="348">
        <v>-39.1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144347</v>
      </c>
      <c r="AN54" s="352">
        <v>13348</v>
      </c>
      <c r="AO54" s="353">
        <v>-36.700000000000003</v>
      </c>
      <c r="AP54" s="354">
        <v>54439</v>
      </c>
      <c r="AQ54" s="355">
        <v>21.7</v>
      </c>
      <c r="AR54" s="356">
        <v>-58.4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2074760</v>
      </c>
      <c r="AN55" s="344">
        <v>190240</v>
      </c>
      <c r="AO55" s="345">
        <v>-12.8</v>
      </c>
      <c r="AP55" s="346">
        <v>75972</v>
      </c>
      <c r="AQ55" s="347">
        <v>-17.3</v>
      </c>
      <c r="AR55" s="348">
        <v>4.5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274292</v>
      </c>
      <c r="AN56" s="352">
        <v>25151</v>
      </c>
      <c r="AO56" s="353">
        <v>88.4</v>
      </c>
      <c r="AP56" s="354">
        <v>40712</v>
      </c>
      <c r="AQ56" s="355">
        <v>-25.2</v>
      </c>
      <c r="AR56" s="356">
        <v>113.6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2246275</v>
      </c>
      <c r="AN57" s="344">
        <v>204579</v>
      </c>
      <c r="AO57" s="345">
        <v>7.5</v>
      </c>
      <c r="AP57" s="346">
        <v>79466</v>
      </c>
      <c r="AQ57" s="347">
        <v>4.5999999999999996</v>
      </c>
      <c r="AR57" s="348">
        <v>2.9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495644</v>
      </c>
      <c r="AN58" s="352">
        <v>45141</v>
      </c>
      <c r="AO58" s="353">
        <v>79.5</v>
      </c>
      <c r="AP58" s="354">
        <v>44645</v>
      </c>
      <c r="AQ58" s="355">
        <v>9.6999999999999993</v>
      </c>
      <c r="AR58" s="356">
        <v>69.8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2882625</v>
      </c>
      <c r="AN59" s="344">
        <v>263566</v>
      </c>
      <c r="AO59" s="345">
        <v>28.8</v>
      </c>
      <c r="AP59" s="346">
        <v>90072</v>
      </c>
      <c r="AQ59" s="347">
        <v>13.3</v>
      </c>
      <c r="AR59" s="348">
        <v>15.5</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1079248</v>
      </c>
      <c r="AN60" s="352">
        <v>98679</v>
      </c>
      <c r="AO60" s="353">
        <v>118.6</v>
      </c>
      <c r="AP60" s="354">
        <v>46083</v>
      </c>
      <c r="AQ60" s="355">
        <v>3.2</v>
      </c>
      <c r="AR60" s="356">
        <v>115.4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2565243</v>
      </c>
      <c r="AN61" s="359">
        <v>236017</v>
      </c>
      <c r="AO61" s="360">
        <v>15.1</v>
      </c>
      <c r="AP61" s="361">
        <v>84019</v>
      </c>
      <c r="AQ61" s="362">
        <v>7.2</v>
      </c>
      <c r="AR61" s="348">
        <v>7.9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444015</v>
      </c>
      <c r="AN62" s="352">
        <v>40678</v>
      </c>
      <c r="AO62" s="353">
        <v>56.8</v>
      </c>
      <c r="AP62" s="354">
        <v>46122</v>
      </c>
      <c r="AQ62" s="355">
        <v>6.4</v>
      </c>
      <c r="AR62" s="356">
        <v>50.4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Ua7A1EXBL4IagcMC8e6JvkvlqsSLR8Op+LhhZs+iHOi1wnlFrFHf523TjmVdvGxwVOu1DXK/3/dd14DallJspg==" saltValue="ietGtr8ODF8qEaXwo1gPb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A6BQ1jHVG4RbUpUkkDXET1RyYIZYqNSW+yuEKoxyKVqyCDGh8ZroLYkv/sUk//ClOOjYQn+R45kP0Hu6wHYUA==" saltValue="Xto2YW8rb7IMDYsWr0qJ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G2WMstu/EekrKXhVXH9ILHcubM6/JOftNcGvENLTJxb5QLjYNYmr7l1NqqWYWfszuVQIAYxNPDc2N8VRzlyQ==" saltValue="xp3V05Vp1PfnSEQG1rWI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174" t="s">
        <v>3</v>
      </c>
      <c r="D47" s="1174"/>
      <c r="E47" s="1175"/>
      <c r="F47" s="11">
        <v>61.44</v>
      </c>
      <c r="G47" s="12">
        <v>60.93</v>
      </c>
      <c r="H47" s="12">
        <v>61.33</v>
      </c>
      <c r="I47" s="12">
        <v>60.17</v>
      </c>
      <c r="J47" s="13">
        <v>58.73</v>
      </c>
    </row>
    <row r="48" spans="2:10" ht="57.75" customHeight="1">
      <c r="B48" s="14"/>
      <c r="C48" s="1176" t="s">
        <v>4</v>
      </c>
      <c r="D48" s="1176"/>
      <c r="E48" s="1177"/>
      <c r="F48" s="15">
        <v>6.34</v>
      </c>
      <c r="G48" s="16">
        <v>8.9600000000000009</v>
      </c>
      <c r="H48" s="16">
        <v>9.33</v>
      </c>
      <c r="I48" s="16">
        <v>7.88</v>
      </c>
      <c r="J48" s="17">
        <v>20.68</v>
      </c>
    </row>
    <row r="49" spans="2:10" ht="57.75" customHeight="1" thickBot="1">
      <c r="B49" s="18"/>
      <c r="C49" s="1178" t="s">
        <v>5</v>
      </c>
      <c r="D49" s="1178"/>
      <c r="E49" s="1179"/>
      <c r="F49" s="19" t="s">
        <v>555</v>
      </c>
      <c r="G49" s="20">
        <v>2.61</v>
      </c>
      <c r="H49" s="20">
        <v>2.84</v>
      </c>
      <c r="I49" s="20" t="s">
        <v>556</v>
      </c>
      <c r="J49" s="21">
        <v>13</v>
      </c>
    </row>
    <row r="50" spans="2:10" ht="13.5" customHeight="1"/>
    <row r="51" spans="2:10" ht="13.5" hidden="1" customHeight="1"/>
    <row r="52" spans="2:10" ht="13.5" hidden="1" customHeight="1"/>
    <row r="53" spans="2:10" ht="13.5" hidden="1" customHeight="1"/>
  </sheetData>
  <sheetProtection algorithmName="SHA-512" hashValue="YypusFWv9tZIKdY6UwMJexEVUgO6R7yy8iwSkJaqC3NSwgdAXo/85mLyKdca5MoKN6gchadFSvWGd1MJrt7Eow==" saltValue="3cQByfKJDAqlvPqWdD4B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2019-03-15T23:35:47Z</cp:lastPrinted>
  <dcterms:created xsi:type="dcterms:W3CDTF">2019-02-14T05:35:18Z</dcterms:created>
  <dcterms:modified xsi:type="dcterms:W3CDTF">2019-03-15T23:36:31Z</dcterms:modified>
</cp:coreProperties>
</file>