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70" tabRatio="816" firstSheet="7"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V30" i="12"/>
  <c r="AA30" i="12" s="1"/>
  <c r="Q30" i="12"/>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C34" i="10"/>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<sst xmlns="http://schemas.openxmlformats.org/spreadsheetml/2006/main" count="1106" uniqueCount="603">
  <si>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</si>
  <si>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</si>
  <si>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</si>
  <si>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</si>
  <si>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</si>
  <si>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</si>
  <si>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</si>
  <si>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</si>
  <si>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</si>
  <si>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</si>
  <si>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</si>
  <si>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</si>
  <si>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</si>
  <si>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</si>
  <si>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</si>
  <si>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</si>
  <si>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</si>
  <si>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</si>
  <si>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</si>
  <si>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</si>
  <si>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</si>
  <si>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</si>
  <si>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</si>
  <si>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</si>
  <si>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</si>
  <si>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</si>
  <si>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</si>
  <si>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</si>
  <si>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</si>
  <si>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</si>
  <si>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</si>
  <si>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</si>
  <si>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</si>
  <si>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</si>
  <si>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</si>
  <si>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</si>
  <si>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</si>
  <si>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</si>
  <si>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</si>
  <si>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</si>
  <si>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</si>
  <si>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</si>
  <si>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</si>
  <si>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</si>
  <si>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</si>
  <si>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</si>
  <si>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</si>
  <si>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</si>
  <si>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</si>
  <si>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</si>
  <si>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</si>
  <si>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</si>
  <si>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</si>
  <si>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</si>
  <si>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</si>
  <si>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</si>
  <si>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</si>
  <si>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</si>
  <si>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</si>
  <si>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</si>
  <si>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</si>
  <si>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</si>
  <si>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</si>
  <si>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</si>
  <si>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</si>
  <si>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</si>
  <si>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</si>
  <si>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</si>
  <si>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</si>
  <si>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</si>
  <si>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</si>
  <si>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</si>
  <si>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</si>
  <si>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</si>
  <si>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</si>
  <si>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</si>
  <si>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</si>
  <si>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</si>
  <si>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</si>
  <si>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</si>
  <si>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</si>
  <si>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</si>
  <si>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</si>
  <si>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</si>
  <si>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</si>
  <si>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</si>
  <si>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</si>
  <si>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</si>
  <si>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</si>
  <si>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</si>
  <si>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</si>
  <si>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</si>
  <si>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</si>
  <si>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</si>
  <si>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</si>
  <si>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</si>
  <si>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</si>
  <si>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</si>
  <si>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</si>
  <si>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</si>
  <si>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</si>
  <si>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</si>
  <si>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</si>
  <si>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</si>
  <si>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</si>
  <si>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</si>
  <si>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</si>
  <si>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</si>
  <si>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</si>
  <si>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</si>
  <si>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</si>
  <si>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</si>
  <si>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</si>
  <si>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</si>
  <si>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</si>
  <si>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</si>
  <si>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</si>
  <si>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</si>
  <si>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</si>
  <si>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</si>
  <si>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</si>
  <si>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</si>
  <si>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</si>
  <si>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</si>
  <si>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</si>
  <si>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</si>
  <si>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</si>
  <si>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</si>
  <si>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</si>
  <si>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</si>
  <si>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</si>
  <si>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</si>
  <si>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</si>
  <si>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</si>
  <si>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</si>
  <si>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</si>
  <si>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</si>
  <si>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</si>
  <si>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</si>
  <si>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</si>
  <si>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</si>
  <si>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</si>
  <si>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</si>
  <si>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</si>
  <si>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</si>
  <si>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</si>
  <si>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</si>
  <si>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</si>
  <si>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</si>
  <si>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</si>
  <si>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</si>
  <si>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</si>
  <si>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</si>
  <si>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</si>
  <si>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</si>
  <si>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</si>
  <si>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</si>
  <si>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</si>
  <si>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</si>
  <si>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</si>
  <si>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</si>
  <si>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</si>
  <si>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</si>
  <si>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</si>
  <si>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</si>
  <si>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</si>
  <si>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</si>
  <si>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</si>
  <si>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</si>
  <si>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</si>
  <si>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</si>
  <si>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</si>
  <si>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</si>
  <si>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</si>
  <si>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</si>
  <si>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</si>
  <si>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</si>
  <si>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</si>
  <si>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</si>
  <si>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</si>
  <si>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</si>
  <si>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</si>
  <si>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</si>
  <si>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</si>
  <si>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</si>
  <si>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</si>
  <si>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</si>
  <si>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</si>
  <si>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</si>
  <si>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</si>
  <si>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</si>
  <si>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</si>
  <si>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</si>
  <si>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</si>
  <si>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</si>
  <si>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</si>
  <si>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</si>
  <si>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</si>
  <si>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</si>
  <si>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</si>
  <si>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</si>
  <si>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</si>
  <si>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</si>
  <si>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</si>
  <si>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</si>
  <si>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</si>
  <si>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</si>
  <si>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</si>
  <si>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</si>
  <si>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</si>
  <si>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</si>
  <si>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</si>
  <si>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</si>
  <si>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</si>
  <si>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</si>
  <si>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</si>
  <si>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</si>
  <si>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</si>
  <si>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</si>
  <si>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</si>
  <si>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</si>
  <si>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</si>
  <si>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</si>
  <si>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</si>
  <si>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</si>
  <si>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</si>
  <si>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</si>
  <si>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</si>
  <si>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</si>
  <si>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</si>
  <si>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</si>
  <si>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</si>
  <si>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</si>
  <si>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</si>
  <si>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</si>
  <si>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</si>
  <si>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</si>
  <si>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</si>
  <si>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</si>
  <si>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</si>
  <si>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</si>
  <si>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</si>
  <si>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</si>
  <si>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</si>
  <si>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</si>
  <si>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</si>
  <si>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</si>
  <si>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</si>
  <si>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</si>
  <si>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</si>
  <si>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</si>
  <si>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</si>
  <si>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</si>
  <si>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</si>
  <si>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</si>
  <si>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</si>
  <si>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</si>
  <si>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</si>
  <si>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</si>
  <si>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</si>
  <si>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</si>
  <si>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</si>
  <si>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</si>
  <si>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</si>
  <si>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</si>
  <si>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</si>
  <si>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</si>
  <si>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</si>
  <si>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</si>
  <si>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</si>
  <si>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</si>
  <si>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</si>
  <si>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</si>
  <si>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</si>
  <si>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</si>
  <si>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</si>
  <si>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</si>
  <si>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</si>
  <si>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</si>
  <si>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</si>
  <si>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</si>
  <si>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</si>
  <si>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</si>
  <si>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</si>
  <si>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</si>
  <si>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</si>
  <si>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</si>
  <si>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</si>
  <si>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</si>
  <si>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</si>
  <si>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</si>
  <si>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</si>
  <si>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</si>
  <si>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</si>
  <si>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</si>
  <si>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</si>
  <si>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</si>
  <si>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</si>
  <si>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</si>
  <si>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</si>
  <si>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</si>
  <si>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</si>
  <si>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</si>
  <si>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</si>
  <si>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</si>
  <si>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</si>
  <si>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</si>
  <si>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</si>
  <si>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</si>
  <si>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</si>
  <si>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</si>
  <si>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</si>
  <si>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</si>
  <si>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</si>
  <si>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</si>
  <si>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</si>
  <si>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</si>
  <si>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</si>
  <si>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</si>
  <si>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</si>
  <si>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</si>
  <si>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</si>
  <si>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</si>
  <si>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</si>
  <si>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</si>
  <si>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</si>
  <si>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</si>
  <si>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</si>
  <si>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</si>
  <si>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</si>
  <si>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</si>
  <si>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</si>
  <si>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</si>
  <si>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</si>
  <si>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</si>
  <si>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</si>
  <si>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</si>
  <si>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</si>
  <si>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</si>
  <si>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</si>
  <si>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</si>
  <si>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</si>
  <si>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</si>
  <si>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</si>
  <si>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</si>
  <si>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</si>
  <si>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</si>
  <si>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</si>
  <si>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</si>
  <si>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</si>
  <si>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</si>
  <si>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</si>
  <si>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</si>
  <si>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</si>
  <si>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</si>
  <si>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</si>
  <si>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</si>
  <si>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</si>
  <si>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</si>
  <si>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</si>
  <si>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</si>
  <si>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</si>
  <si>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</si>
  <si>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</si>
  <si>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</si>
  <si>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</si>
  <si>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</si>
  <si>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</si>
  <si>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</si>
  <si>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</si>
  <si>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</si>
  <si>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</si>
  <si>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</si>
  <si>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</si>
  <si>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</si>
  <si>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</si>
  <si>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</si>
  <si>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</si>
  <si>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</si>
  <si>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</si>
  <si>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</si>
  <si>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</si>
  <si>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</si>
  <si>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</si>
  <si>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</si>
  <si>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</si>
  <si>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</si>
  <si>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</si>
  <si>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</si>
  <si>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</si>
  <si>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</si>
  <si>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</si>
  <si>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</si>
  <si>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</si>
  <si>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</si>
  <si>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</si>
  <si>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</si>
  <si>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</si>
  <si>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</si>
  <si>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</si>
  <si>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</si>
  <si>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</si>
  <si>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</si>
  <si>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</si>
  <si>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</si>
  <si>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</si>
  <si>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</si>
  <si>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</si>
  <si>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</si>
  <si>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</si>
  <si>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</si>
  <si>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</si>
  <si>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</si>
  <si>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</si>
  <si>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</si>
  <si>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</si>
  <si>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</si>
  <si>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</si>
  <si>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</si>
  <si>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</si>
  <si>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</si>
  <si>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</si>
  <si>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</si>
  <si>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</si>
  <si>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</si>
  <si>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</si>
  <si>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</si>
  <si>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</si>
  <si>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</si>
  <si>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</si>
  <si>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</si>
  <si>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</si>
  <si>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</si>
  <si>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</si>
  <si>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</si>
  <si>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</si>
  <si>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</si>
  <si>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</si>
  <si>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</si>
  <si>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</si>
  <si>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</si>
  <si>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</si>
  <si>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</si>
  <si>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</si>
  <si>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</si>
  <si>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</si>
  <si>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</si>
  <si>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</si>
  <si>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</si>
  <si>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</si>
  <si>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</si>
  <si>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</si>
  <si>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</si>
  <si>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</si>
  <si>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</si>
  <si>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</si>
  <si>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</si>
  <si>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</si>
  <si>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</si>
  <si>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</si>
  <si>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</si>
  <si>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</si>
  <si>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</si>
  <si>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</si>
  <si>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</si>
  <si>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</si>
  <si>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</si>
  <si>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</si>
  <si>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</si>
  <si>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</si>
  <si>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</si>
  <si>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</si>
  <si>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</si>
  <si>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</si>
  <si>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</si>
  <si>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</si>
  <si>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</si>
  <si>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</si>
  <si>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</si>
  <si>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</si>
  <si>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</si>
  <si>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</si>
  <si>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</si>
  <si>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</si>
  <si>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</si>
  <si>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</si>
  <si>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</si>
  <si>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</si>
  <si>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</si>
  <si>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</si>
  <si>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</si>
  <si>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</si>
  <si>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</si>
  <si>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</si>
  <si>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</si>
  <si>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</si>
  <si>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</si>
  <si>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</si>
  <si>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</si>
  <si>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</si>
  <si>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</si>
  <si>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</si>
  <si>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</si>
  <si>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</si>
  <si>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</si>
  <si>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</si>
  <si>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</si>
  <si>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</si>
  <si>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</si>
  <si>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</si>
  <si>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</si>
  <si>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</si>
  <si>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</si>
  <si>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</si>
  <si>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</si>
  <si>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</si>
  <si>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</si>
  <si>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</si>
  <si>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</si>
  <si>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</si>
  <si>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</si>
  <si>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</si>
  <si>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</si>
  <si>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</si>
  <si>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</si>
  <si>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</si>
  <si>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</si>
  <si>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</si>
  <si>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</si>
  <si>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</si>
  <si>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</si>
  <si>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</si>
  <si>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</si>
  <si>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</si>
  <si>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</si>
  <si>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</si>
  <si>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</si>
  <si>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</si>
  <si>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</si>
  <si>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</si>
  <si>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</si>
  <si>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</si>
  <si>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</si>
  <si>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</si>
  <si>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</si>
  <si>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</si>
  <si>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</si>
  <si>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</si>
  <si>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</si>
  <si>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</si>
  <si>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</si>
  <si>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</si>
  <si>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</si>
  <si>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</si>
  <si>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</si>
  <si>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</si>
  <si>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</si>
  <si>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</si>
  <si>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</si>
  <si>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</si>
  <si>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</si>
  <si>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</si>
  <si>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</si>
  <si>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</si>
  <si>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</si>
  <si>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</si>
  <si>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</si>
  <si>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</si>
  <si>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</si>
  <si>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</si>
  <si>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</si>
  <si>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2.34</t>
  </si>
  <si>
    <t>▲ 9.10</t>
  </si>
  <si>
    <t>▲ 8.99</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</si>
  <si>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</si>
  <si>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</si>
  <si>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</si>
  <si>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</si>
  <si>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</si>
  <si>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</si>
  <si>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</si>
  <si>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</si>
  <si>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</si>
  <si>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</si>
  <si>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</si>
  <si>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</si>
  <si>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</si>
  <si>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</si>
  <si>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職員退職加算負担金積立金基金</t>
    <rPh sb="0" eb="2">
      <t>ショクイン</t>
    </rPh>
    <rPh sb="2" eb="4">
      <t>タイショク</t>
    </rPh>
    <rPh sb="4" eb="6">
      <t>カサン</t>
    </rPh>
    <rPh sb="6" eb="9">
      <t>フタンキン</t>
    </rPh>
    <rPh sb="9" eb="12">
      <t>ツミタテキン</t>
    </rPh>
    <rPh sb="12" eb="14">
      <t>キキン</t>
    </rPh>
    <phoneticPr fontId="2"/>
  </si>
  <si>
    <t>ふるさとづくり応援基金</t>
    <rPh sb="7" eb="9">
      <t>オウエン</t>
    </rPh>
    <rPh sb="9" eb="11">
      <t>キキン</t>
    </rPh>
    <phoneticPr fontId="2"/>
  </si>
  <si>
    <t>ふるさと農村活性化基金</t>
    <rPh sb="4" eb="6">
      <t>ノウソン</t>
    </rPh>
    <rPh sb="6" eb="9">
      <t>カッセイカ</t>
    </rPh>
    <rPh sb="9" eb="11">
      <t>キキン</t>
    </rPh>
    <phoneticPr fontId="2"/>
  </si>
  <si>
    <t>地域福祉基金</t>
    <rPh sb="0" eb="2">
      <t>チイキ</t>
    </rPh>
    <rPh sb="2" eb="4">
      <t>フクシ</t>
    </rPh>
    <rPh sb="4" eb="6">
      <t>キキン</t>
    </rPh>
    <phoneticPr fontId="2"/>
  </si>
  <si>
    <t>沖縄県市町村自治会館管理組合</t>
    <phoneticPr fontId="2"/>
  </si>
  <si>
    <t>沖縄県市町村総合事務組合</t>
    <phoneticPr fontId="2"/>
  </si>
  <si>
    <t>金武地区消防衛生組合</t>
    <phoneticPr fontId="2"/>
  </si>
  <si>
    <t>沖縄県町村交通災害共済組合</t>
    <phoneticPr fontId="2"/>
  </si>
  <si>
    <t>北部広域市町村圏事務組合</t>
    <phoneticPr fontId="2"/>
  </si>
  <si>
    <t>中部北環境施設組合</t>
    <rPh sb="0" eb="2">
      <t>チュウブ</t>
    </rPh>
    <rPh sb="2" eb="5">
      <t>キタカンキョウ</t>
    </rPh>
    <rPh sb="5" eb="7">
      <t>シセツ</t>
    </rPh>
    <rPh sb="7" eb="9">
      <t>クミアイ</t>
    </rPh>
    <phoneticPr fontId="2"/>
  </si>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</sst>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27E8-4B50-8B5D-029A45413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190240</c:v>
                </c:pt>
                <c:pt idx="1">
                  <c:v>204579</c:v>
                </c:pt>
                <c:pt idx="2">
                  <c:v>263566</c:v>
                </c:pt>
                <c:pt idx="3">
                  <c:v>414231</c:v>
                </c:pt>
                <c:pt idx="4">
                  <c:v>498622</c:v>
                </c:pt>
              </c:numCache>
            </c:numRef>
          </c:val>
          <c:smooth val="0"/>
          <c:extLst xmlns:c16r2="http://schemas.microsoft.com/office/drawing/2015/06/chart">
            <c:ext xmlns:c16="http://schemas.microsoft.com/office/drawing/2014/chart" uri="{C3380CC4-5D6E-409C-BE32-E72D297353CC}">
              <c16:uniqueId val="{00000001-27E8-4B50-8B5D-029A454138F3}"/>
            </c:ext>
          </c:extLst>
        </c:ser>
        <c:dLbls>
          <c:showLegendKey val="0"/>
          <c:showVal val="0"/>
          <c:showCatName val="0"/>
          <c:showSerName val="0"/>
          <c:showPercent val="0"/>
          <c:showBubbleSize val="0"/>
        </c:dLbls>
        <c:marker val="1"/>
        <c:smooth val="0"/>
        <c:axId val="333619672"/>
        <c:axId val="333618888"/>
      </c:lineChart>
      <c:catAx>
        <c:axId val="33361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618888"/>
        <c:crosses val="autoZero"/>
        <c:auto val="1"/>
        <c:lblAlgn val="ctr"/>
        <c:lblOffset val="100"/>
        <c:tickLblSkip val="1"/>
        <c:tickMarkSkip val="1"/>
        <c:noMultiLvlLbl val="0"/>
      </c:catAx>
      <c:valAx>
        <c:axId val="3336188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61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9.33</c:v>
                </c:pt>
                <c:pt idx="1">
                  <c:v>7.88</c:v>
                </c:pt>
                <c:pt idx="2">
                  <c:v>20.68</c:v>
                </c:pt>
                <c:pt idx="3">
                  <c:v>10.84</c:v>
                </c:pt>
                <c:pt idx="4">
                  <c:v>4.8</c:v>
                </c:pt>
              </c:numCache>
            </c:numRef>
          </c:val>
          <c:extLst xmlns:c16r2="http://schemas.microsoft.com/office/drawing/2015/06/chart">
            <c:ext xmlns:c16="http://schemas.microsoft.com/office/drawing/2014/chart" uri="{C3380CC4-5D6E-409C-BE32-E72D297353CC}">
              <c16:uniqueId val="{00000000-0699-430C-8ACB-C79C14DB74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61.33</c:v>
                </c:pt>
                <c:pt idx="1">
                  <c:v>60.17</c:v>
                </c:pt>
                <c:pt idx="2">
                  <c:v>58.73</c:v>
                </c:pt>
                <c:pt idx="3">
                  <c:v>58.48</c:v>
                </c:pt>
                <c:pt idx="4">
                  <c:v>54.68</c:v>
                </c:pt>
              </c:numCache>
            </c:numRef>
          </c:val>
          <c:extLst xmlns:c16r2="http://schemas.microsoft.com/office/drawing/2015/06/chart">
            <c:ext xmlns:c16="http://schemas.microsoft.com/office/drawing/2014/chart" uri="{C3380CC4-5D6E-409C-BE32-E72D297353CC}">
              <c16:uniqueId val="{00000001-0699-430C-8ACB-C79C14DB7451}"/>
            </c:ext>
          </c:extLst>
        </c:ser>
        <c:dLbls>
          <c:showLegendKey val="0"/>
          <c:showVal val="0"/>
          <c:showCatName val="0"/>
          <c:showSerName val="0"/>
          <c:showPercent val="0"/>
          <c:showBubbleSize val="0"/>
        </c:dLbls>
        <c:gapWidth val="250"/>
        <c:overlap val="100"/>
        <c:axId val="333619280"/>
        <c:axId val="333618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2.84</c:v>
                </c:pt>
                <c:pt idx="1">
                  <c:v>-2.34</c:v>
                </c:pt>
                <c:pt idx="2">
                  <c:v>13</c:v>
                </c:pt>
                <c:pt idx="3">
                  <c:v>-9.1</c:v>
                </c:pt>
                <c:pt idx="4">
                  <c:v>-8.99</c:v>
                </c:pt>
              </c:numCache>
            </c:numRef>
          </c:val>
          <c:smooth val="0"/>
          <c:extLst xmlns:c16r2="http://schemas.microsoft.com/office/drawing/2015/06/chart">
            <c:ext xmlns:c16="http://schemas.microsoft.com/office/drawing/2014/chart" uri="{C3380CC4-5D6E-409C-BE32-E72D297353CC}">
              <c16:uniqueId val="{00000002-0699-430C-8ACB-C79C14DB7451}"/>
            </c:ext>
          </c:extLst>
        </c:ser>
        <c:dLbls>
          <c:showLegendKey val="0"/>
          <c:showVal val="0"/>
          <c:showCatName val="0"/>
          <c:showSerName val="0"/>
          <c:showPercent val="0"/>
          <c:showBubbleSize val="0"/>
        </c:dLbls>
        <c:marker val="1"/>
        <c:smooth val="0"/>
        <c:axId val="333619280"/>
        <c:axId val="333618104"/>
      </c:lineChart>
      <c:catAx>
        <c:axId val="33361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618104"/>
        <c:crosses val="autoZero"/>
        <c:auto val="1"/>
        <c:lblAlgn val="ctr"/>
        <c:lblOffset val="100"/>
        <c:tickLblSkip val="1"/>
        <c:tickMarkSkip val="1"/>
        <c:noMultiLvlLbl val="0"/>
      </c:catAx>
      <c:valAx>
        <c:axId val="33361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61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97-42BB-9745-373B619FB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7-42BB-9745-373B619FB3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97-42BB-9745-373B619FB3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297-42BB-9745-373B619FB33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297-42BB-9745-373B619FB3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1297-42BB-9745-373B619FB33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0.23</c:v>
                </c:pt>
                <c:pt idx="4">
                  <c:v>#N/A</c:v>
                </c:pt>
                <c:pt idx="5">
                  <c:v>0.18</c:v>
                </c:pt>
                <c:pt idx="6">
                  <c:v>#N/A</c:v>
                </c:pt>
                <c:pt idx="7">
                  <c:v>0.23</c:v>
                </c:pt>
                <c:pt idx="8">
                  <c:v>#N/A</c:v>
                </c:pt>
                <c:pt idx="9">
                  <c:v>0.36</c:v>
                </c:pt>
              </c:numCache>
            </c:numRef>
          </c:val>
          <c:extLst xmlns:c16r2="http://schemas.microsoft.com/office/drawing/2015/06/chart">
            <c:ext xmlns:c16="http://schemas.microsoft.com/office/drawing/2014/chart" uri="{C3380CC4-5D6E-409C-BE32-E72D297353CC}">
              <c16:uniqueId val="{00000006-1297-42BB-9745-373B619FB331}"/>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4.1900000000000004</c:v>
                </c:pt>
                <c:pt idx="2">
                  <c:v>#N/A</c:v>
                </c:pt>
                <c:pt idx="3">
                  <c:v>1.87</c:v>
                </c:pt>
                <c:pt idx="4">
                  <c:v>#N/A</c:v>
                </c:pt>
                <c:pt idx="5">
                  <c:v>3.66</c:v>
                </c:pt>
                <c:pt idx="6">
                  <c:v>#N/A</c:v>
                </c:pt>
                <c:pt idx="7">
                  <c:v>1.46</c:v>
                </c:pt>
                <c:pt idx="8">
                  <c:v>#N/A</c:v>
                </c:pt>
                <c:pt idx="9">
                  <c:v>1.02</c:v>
                </c:pt>
              </c:numCache>
            </c:numRef>
          </c:val>
          <c:extLst xmlns:c16r2="http://schemas.microsoft.com/office/drawing/2015/06/chart">
            <c:ext xmlns:c16="http://schemas.microsoft.com/office/drawing/2014/chart" uri="{C3380CC4-5D6E-409C-BE32-E72D297353CC}">
              <c16:uniqueId val="{00000007-1297-42BB-9745-373B619FB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9.33</c:v>
                </c:pt>
                <c:pt idx="2">
                  <c:v>#N/A</c:v>
                </c:pt>
                <c:pt idx="3">
                  <c:v>7.88</c:v>
                </c:pt>
                <c:pt idx="4">
                  <c:v>#N/A</c:v>
                </c:pt>
                <c:pt idx="5">
                  <c:v>20.68</c:v>
                </c:pt>
                <c:pt idx="6">
                  <c:v>#N/A</c:v>
                </c:pt>
                <c:pt idx="7">
                  <c:v>10.84</c:v>
                </c:pt>
                <c:pt idx="8">
                  <c:v>#N/A</c:v>
                </c:pt>
                <c:pt idx="9">
                  <c:v>4.8</c:v>
                </c:pt>
              </c:numCache>
            </c:numRef>
          </c:val>
          <c:extLst xmlns:c16r2="http://schemas.microsoft.com/office/drawing/2015/06/chart">
            <c:ext xmlns:c16="http://schemas.microsoft.com/office/drawing/2014/chart" uri="{C3380CC4-5D6E-409C-BE32-E72D297353CC}">
              <c16:uniqueId val="{00000008-1297-42BB-9745-373B619FB3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22.43</c:v>
                </c:pt>
                <c:pt idx="2">
                  <c:v>#N/A</c:v>
                </c:pt>
                <c:pt idx="3">
                  <c:v>19.46</c:v>
                </c:pt>
                <c:pt idx="4">
                  <c:v>#N/A</c:v>
                </c:pt>
                <c:pt idx="5">
                  <c:v>18.96</c:v>
                </c:pt>
                <c:pt idx="6">
                  <c:v>#N/A</c:v>
                </c:pt>
                <c:pt idx="7">
                  <c:v>19.63</c:v>
                </c:pt>
                <c:pt idx="8">
                  <c:v>#N/A</c:v>
                </c:pt>
                <c:pt idx="9">
                  <c:v>21.67</c:v>
                </c:pt>
              </c:numCache>
            </c:numRef>
          </c:val>
          <c:extLst xmlns:c16r2="http://schemas.microsoft.com/office/drawing/2015/06/chart">
            <c:ext xmlns:c16="http://schemas.microsoft.com/office/drawing/2014/chart" uri="{C3380CC4-5D6E-409C-BE32-E72D297353CC}">
              <c16:uniqueId val="{00000009-1297-42BB-9745-373B619FB331}"/>
            </c:ext>
          </c:extLst>
        </c:ser>
        <c:dLbls>
          <c:showLegendKey val="0"/>
          <c:showVal val="0"/>
          <c:showCatName val="0"/>
          <c:showSerName val="0"/>
          <c:showPercent val="0"/>
          <c:showBubbleSize val="0"/>
        </c:dLbls>
        <c:gapWidth val="150"/>
        <c:overlap val="100"/>
        <c:axId val="333617320"/>
        <c:axId val="333617712"/>
      </c:barChart>
      <c:catAx>
        <c:axId val="33361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617712"/>
        <c:crosses val="autoZero"/>
        <c:auto val="1"/>
        <c:lblAlgn val="ctr"/>
        <c:lblOffset val="100"/>
        <c:tickLblSkip val="1"/>
        <c:tickMarkSkip val="1"/>
        <c:noMultiLvlLbl val="0"/>
      </c:catAx>
      <c:valAx>
        <c:axId val="33361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617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347</c:v>
                </c:pt>
                <c:pt idx="5">
                  <c:v>346</c:v>
                </c:pt>
                <c:pt idx="8">
                  <c:v>332</c:v>
                </c:pt>
                <c:pt idx="11">
                  <c:v>334</c:v>
                </c:pt>
                <c:pt idx="14">
                  <c:v>319</c:v>
                </c:pt>
              </c:numCache>
            </c:numRef>
          </c:val>
          <c:extLst xmlns:c16r2="http://schemas.microsoft.com/office/drawing/2015/06/chart">
            <c:ext xmlns:c16="http://schemas.microsoft.com/office/drawing/2014/chart" uri="{C3380CC4-5D6E-409C-BE32-E72D297353CC}">
              <c16:uniqueId val="{00000000-C40E-4FA9-8641-9A1E34CD02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0E-4FA9-8641-9A1E34CD02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40E-4FA9-8641-9A1E34CD02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56</c:v>
                </c:pt>
                <c:pt idx="6">
                  <c:v>56</c:v>
                </c:pt>
                <c:pt idx="9">
                  <c:v>22</c:v>
                </c:pt>
                <c:pt idx="12">
                  <c:v>27</c:v>
                </c:pt>
              </c:numCache>
            </c:numRef>
          </c:val>
          <c:extLst xmlns:c16r2="http://schemas.microsoft.com/office/drawing/2015/06/chart">
            <c:ext xmlns:c16="http://schemas.microsoft.com/office/drawing/2014/chart" uri="{C3380CC4-5D6E-409C-BE32-E72D297353CC}">
              <c16:uniqueId val="{00000003-C40E-4FA9-8641-9A1E34CD02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27</c:v>
                </c:pt>
                <c:pt idx="6">
                  <c:v>27</c:v>
                </c:pt>
                <c:pt idx="9">
                  <c:v>35</c:v>
                </c:pt>
                <c:pt idx="12">
                  <c:v>41</c:v>
                </c:pt>
              </c:numCache>
            </c:numRef>
          </c:val>
          <c:extLst xmlns:c16r2="http://schemas.microsoft.com/office/drawing/2015/06/chart">
            <c:ext xmlns:c16="http://schemas.microsoft.com/office/drawing/2014/chart" uri="{C3380CC4-5D6E-409C-BE32-E72D297353CC}">
              <c16:uniqueId val="{00000004-C40E-4FA9-8641-9A1E34CD02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0E-4FA9-8641-9A1E34CD02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0E-4FA9-8641-9A1E34CD02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c:v>
                </c:pt>
                <c:pt idx="3">
                  <c:v>436</c:v>
                </c:pt>
                <c:pt idx="6">
                  <c:v>432</c:v>
                </c:pt>
                <c:pt idx="9">
                  <c:v>414</c:v>
                </c:pt>
                <c:pt idx="12">
                  <c:v>407</c:v>
                </c:pt>
              </c:numCache>
            </c:numRef>
          </c:val>
          <c:extLst xmlns:c16r2="http://schemas.microsoft.com/office/drawing/2015/06/chart">
            <c:ext xmlns:c16="http://schemas.microsoft.com/office/drawing/2014/chart" uri="{C3380CC4-5D6E-409C-BE32-E72D297353CC}">
              <c16:uniqueId val="{00000007-C40E-4FA9-8641-9A1E34CD024B}"/>
            </c:ext>
          </c:extLst>
        </c:ser>
        <c:dLbls>
          <c:showLegendKey val="0"/>
          <c:showVal val="0"/>
          <c:showCatName val="0"/>
          <c:showSerName val="0"/>
          <c:showPercent val="0"/>
          <c:showBubbleSize val="0"/>
        </c:dLbls>
        <c:gapWidth val="100"/>
        <c:overlap val="100"/>
        <c:axId val="333620848"/>
        <c:axId val="333621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185</c:v>
                </c:pt>
                <c:pt idx="2">
                  <c:v>#N/A</c:v>
                </c:pt>
                <c:pt idx="3">
                  <c:v>#N/A</c:v>
                </c:pt>
                <c:pt idx="4">
                  <c:v>173</c:v>
                </c:pt>
                <c:pt idx="5">
                  <c:v>#N/A</c:v>
                </c:pt>
                <c:pt idx="6">
                  <c:v>#N/A</c:v>
                </c:pt>
                <c:pt idx="7">
                  <c:v>183</c:v>
                </c:pt>
                <c:pt idx="8">
                  <c:v>#N/A</c:v>
                </c:pt>
                <c:pt idx="9">
                  <c:v>#N/A</c:v>
                </c:pt>
                <c:pt idx="10">
                  <c:v>137</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C40E-4FA9-8641-9A1E34CD024B}"/>
            </c:ext>
          </c:extLst>
        </c:ser>
        <c:dLbls>
          <c:showLegendKey val="0"/>
          <c:showVal val="0"/>
          <c:showCatName val="0"/>
          <c:showSerName val="0"/>
          <c:showPercent val="0"/>
          <c:showBubbleSize val="0"/>
        </c:dLbls>
        <c:marker val="1"/>
        <c:smooth val="0"/>
        <c:axId val="333620848"/>
        <c:axId val="333621240"/>
      </c:lineChart>
      <c:catAx>
        <c:axId val="33362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621240"/>
        <c:crosses val="autoZero"/>
        <c:auto val="1"/>
        <c:lblAlgn val="ctr"/>
        <c:lblOffset val="100"/>
        <c:tickLblSkip val="1"/>
        <c:tickMarkSkip val="1"/>
        <c:noMultiLvlLbl val="0"/>
      </c:catAx>
      <c:valAx>
        <c:axId val="33362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62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3541</c:v>
                </c:pt>
                <c:pt idx="5">
                  <c:v>3360</c:v>
                </c:pt>
                <c:pt idx="8">
                  <c:v>3418</c:v>
                </c:pt>
                <c:pt idx="11">
                  <c:v>3372</c:v>
                </c:pt>
                <c:pt idx="14">
                  <c:v>3763</c:v>
                </c:pt>
              </c:numCache>
            </c:numRef>
          </c:val>
          <c:extLst xmlns:c16r2="http://schemas.microsoft.com/office/drawing/2015/06/chart">
            <c:ext xmlns:c16="http://schemas.microsoft.com/office/drawing/2014/chart" uri="{C3380CC4-5D6E-409C-BE32-E72D297353CC}">
              <c16:uniqueId val="{00000000-F123-4D69-8253-30B6ACC85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c:v>
                </c:pt>
                <c:pt idx="5">
                  <c:v>66</c:v>
                </c:pt>
                <c:pt idx="8">
                  <c:v>69</c:v>
                </c:pt>
                <c:pt idx="11">
                  <c:v>58</c:v>
                </c:pt>
                <c:pt idx="14">
                  <c:v>42</c:v>
                </c:pt>
              </c:numCache>
            </c:numRef>
          </c:val>
          <c:extLst xmlns:c16r2="http://schemas.microsoft.com/office/drawing/2015/06/chart">
            <c:ext xmlns:c16="http://schemas.microsoft.com/office/drawing/2014/chart" uri="{C3380CC4-5D6E-409C-BE32-E72D297353CC}">
              <c16:uniqueId val="{00000001-F123-4D69-8253-30B6ACC85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4774</c:v>
                </c:pt>
                <c:pt idx="5">
                  <c:v>5182</c:v>
                </c:pt>
                <c:pt idx="8">
                  <c:v>4688</c:v>
                </c:pt>
                <c:pt idx="11">
                  <c:v>4802</c:v>
                </c:pt>
                <c:pt idx="14">
                  <c:v>4346</c:v>
                </c:pt>
              </c:numCache>
            </c:numRef>
          </c:val>
          <c:extLst xmlns:c16r2="http://schemas.microsoft.com/office/drawing/2015/06/chart">
            <c:ext xmlns:c16="http://schemas.microsoft.com/office/drawing/2014/chart" uri="{C3380CC4-5D6E-409C-BE32-E72D297353CC}">
              <c16:uniqueId val="{00000002-F123-4D69-8253-30B6ACC85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23-4D69-8253-30B6ACC85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23-4D69-8253-30B6ACC85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23-4D69-8253-30B6ACC85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408</c:v>
                </c:pt>
                <c:pt idx="3">
                  <c:v>349</c:v>
                </c:pt>
                <c:pt idx="6">
                  <c:v>256</c:v>
                </c:pt>
                <c:pt idx="9">
                  <c:v>268</c:v>
                </c:pt>
                <c:pt idx="12">
                  <c:v>242</c:v>
                </c:pt>
              </c:numCache>
            </c:numRef>
          </c:val>
          <c:extLst xmlns:c16r2="http://schemas.microsoft.com/office/drawing/2015/06/chart">
            <c:ext xmlns:c16="http://schemas.microsoft.com/office/drawing/2014/chart" uri="{C3380CC4-5D6E-409C-BE32-E72D297353CC}">
              <c16:uniqueId val="{00000006-F123-4D69-8253-30B6ACC85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292</c:v>
                </c:pt>
                <c:pt idx="3">
                  <c:v>249</c:v>
                </c:pt>
                <c:pt idx="6">
                  <c:v>201</c:v>
                </c:pt>
                <c:pt idx="9">
                  <c:v>194</c:v>
                </c:pt>
                <c:pt idx="12">
                  <c:v>167</c:v>
                </c:pt>
              </c:numCache>
            </c:numRef>
          </c:val>
          <c:extLst xmlns:c16r2="http://schemas.microsoft.com/office/drawing/2015/06/chart">
            <c:ext xmlns:c16="http://schemas.microsoft.com/office/drawing/2014/chart" uri="{C3380CC4-5D6E-409C-BE32-E72D297353CC}">
              <c16:uniqueId val="{00000007-F123-4D69-8253-30B6ACC85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692</c:v>
                </c:pt>
                <c:pt idx="3">
                  <c:v>741</c:v>
                </c:pt>
                <c:pt idx="6">
                  <c:v>770</c:v>
                </c:pt>
                <c:pt idx="9">
                  <c:v>767</c:v>
                </c:pt>
                <c:pt idx="12">
                  <c:v>796</c:v>
                </c:pt>
              </c:numCache>
            </c:numRef>
          </c:val>
          <c:extLst xmlns:c16r2="http://schemas.microsoft.com/office/drawing/2015/06/chart">
            <c:ext xmlns:c16="http://schemas.microsoft.com/office/drawing/2014/chart" uri="{C3380CC4-5D6E-409C-BE32-E72D297353CC}">
              <c16:uniqueId val="{00000008-F123-4D69-8253-30B6ACC85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123-4D69-8253-30B6ACC85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4016</c:v>
                </c:pt>
                <c:pt idx="3">
                  <c:v>3786</c:v>
                </c:pt>
                <c:pt idx="6">
                  <c:v>3661</c:v>
                </c:pt>
                <c:pt idx="9">
                  <c:v>4102</c:v>
                </c:pt>
                <c:pt idx="12">
                  <c:v>5324</c:v>
                </c:pt>
              </c:numCache>
            </c:numRef>
          </c:val>
          <c:extLst xmlns:c16r2="http://schemas.microsoft.com/office/drawing/2015/06/chart">
            <c:ext xmlns:c16="http://schemas.microsoft.com/office/drawing/2014/chart" uri="{C3380CC4-5D6E-409C-BE32-E72D297353CC}">
              <c16:uniqueId val="{0000000A-F123-4D69-8253-30B6ACC8550B}"/>
            </c:ext>
          </c:extLst>
        </c:ser>
        <c:dLbls>
          <c:showLegendKey val="0"/>
          <c:showVal val="0"/>
          <c:showCatName val="0"/>
          <c:showSerName val="0"/>
          <c:showPercent val="0"/>
          <c:showBubbleSize val="0"/>
        </c:dLbls>
        <c:gapWidth val="100"/>
        <c:overlap val="100"/>
        <c:axId val="409017736"/>
        <c:axId val="409016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123-4D69-8253-30B6ACC8550B}"/>
            </c:ext>
          </c:extLst>
        </c:ser>
        <c:dLbls>
          <c:showLegendKey val="0"/>
          <c:showVal val="0"/>
          <c:showCatName val="0"/>
          <c:showSerName val="0"/>
          <c:showPercent val="0"/>
          <c:showBubbleSize val="0"/>
        </c:dLbls>
        <c:marker val="1"/>
        <c:smooth val="0"/>
        <c:axId val="409017736"/>
        <c:axId val="409016168"/>
      </c:lineChart>
      <c:catAx>
        <c:axId val="40901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016168"/>
        <c:crosses val="autoZero"/>
        <c:auto val="1"/>
        <c:lblAlgn val="ctr"/>
        <c:lblOffset val="100"/>
        <c:tickLblSkip val="1"/>
        <c:tickMarkSkip val="1"/>
        <c:noMultiLvlLbl val="0"/>
      </c:catAx>
      <c:valAx>
        <c:axId val="40901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01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1916</c:v>
                </c:pt>
                <c:pt idx="1">
                  <c:v>1932</c:v>
                </c:pt>
                <c:pt idx="2">
                  <c:v>1828</c:v>
                </c:pt>
              </c:numCache>
            </c:numRef>
          </c:val>
          <c:extLst xmlns:c16r2="http://schemas.microsoft.com/office/drawing/2015/06/chart">
            <c:ext xmlns:c16="http://schemas.microsoft.com/office/drawing/2014/chart" uri="{C3380CC4-5D6E-409C-BE32-E72D297353CC}">
              <c16:uniqueId val="{00000000-62B7-4028-972C-125A11C7A3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482</c:v>
                </c:pt>
                <c:pt idx="1">
                  <c:v>483</c:v>
                </c:pt>
                <c:pt idx="2">
                  <c:v>484</c:v>
                </c:pt>
              </c:numCache>
            </c:numRef>
          </c:val>
          <c:extLst xmlns:c16r2="http://schemas.microsoft.com/office/drawing/2015/06/chart">
            <c:ext xmlns:c16="http://schemas.microsoft.com/office/drawing/2014/chart" uri="{C3380CC4-5D6E-409C-BE32-E72D297353CC}">
              <c16:uniqueId val="{00000001-62B7-4028-972C-125A11C7A3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2336</c:v>
                </c:pt>
                <c:pt idx="1">
                  <c:v>2547</c:v>
                </c:pt>
                <c:pt idx="2">
                  <c:v>2398</c:v>
                </c:pt>
              </c:numCache>
            </c:numRef>
          </c:val>
          <c:extLst xmlns:c16r2="http://schemas.microsoft.com/office/drawing/2015/06/chart">
            <c:ext xmlns:c16="http://schemas.microsoft.com/office/drawing/2014/chart" uri="{C3380CC4-5D6E-409C-BE32-E72D297353CC}">
              <c16:uniqueId val="{00000002-62B7-4028-972C-125A11C7A37F}"/>
            </c:ext>
          </c:extLst>
        </c:ser>
        <c:dLbls>
          <c:showLegendKey val="0"/>
          <c:showVal val="0"/>
          <c:showCatName val="0"/>
          <c:showSerName val="0"/>
          <c:showPercent val="0"/>
          <c:showBubbleSize val="0"/>
        </c:dLbls>
        <c:gapWidth val="120"/>
        <c:overlap val="100"/>
        <c:axId val="409021264"/>
        <c:axId val="409016952"/>
      </c:barChart>
      <c:catAx>
        <c:axId val="40902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016952"/>
        <c:crosses val="autoZero"/>
        <c:auto val="1"/>
        <c:lblAlgn val="ctr"/>
        <c:lblOffset val="100"/>
        <c:tickLblSkip val="1"/>
        <c:tickMarkSkip val="1"/>
        <c:noMultiLvlLbl val="0"/>
      </c:catAx>
      <c:valAx>
        <c:axId val="409016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02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いくつかの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既発債の償還が終了したために元利償還金は減少している。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下水道事業特別会計は整備中の為に、元利償還金に対する繰入金が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に対する負担金もやや増加傾向にあり、実質公債費比率の分子は増加に転じた。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・統合中学校整備事業や万座毛周辺活性化整備事業による新規発行債があった為に、地方債の現在高が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　下水道事業特別会計に係る公営企業等繰入見込額は下水道事業が完了するまで増加する傾向にある。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つの大型事業が令和元年度に完了したことから、今後は起債の抑制ならびに充当可能基金の積み立てを積極的にを行い、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固定資産税及び村民税等の歳入増により財政調整基金へ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千円の積み立てをおこなった。また、ふるさと納税による寄付金のうち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千円をふるさとづくり応援基金に積み立てた。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千円の積み立てを行ったが、統合中学校建設の財源に充てるため、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千円のげんしょうとなった。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・今後も公共施設更新に備え、公共施設整備基金と財政調整基金への積み立てを優先的に行う。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また地方債への繰り上げ返済による減債基金への積み立ても検討していく。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・「恩納村中長期財政計画（後期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）」に基づいた、基金の積立・維持を目指す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・公共施設整備基金：恩納村の公共施設の整備、大規模修繕に要する資金を積立てるための基金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千円を充当した。令和元年度中に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千円を積み立て、年度末残高は対前年度より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1,388,377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したことで、大幅に寄付額が増加した。令和元年度は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千円寄附金が集まり、うち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千円を積み立てた。令和元年度基金残高は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２年度策定の個別施設計画で見込まれている公共施設の更新費用への備えとして、今後も優先的に積立を行う。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建設事業費の増加等に伴い支出額が多くなったことから残高は減少した。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財政調整基金については、過去の実績等により、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積立・取崩しがないため増減はなし。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今後、高利率の地方債について繰上げ返済を検討していく。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前年度に引き続き、新築住宅の増に伴い、固定資産税及び個人住民税が増となり、全国平均を上回る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となった。また地方税の徴収率は依然として県内でも上位で推移しており、引き続き収納率向上の取り組みを行っていく。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36891</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人件費、扶助費、補助金等で微増の傾向にある。公債費については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村内中学校の統合事業により、平成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年度、令和元年度と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多額の地方債の新規発行を行っており、これらの償還が令和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年度より開始される。このため高利率の地方債について繰上返済や借換えの検討を行い経常経費の抑制に努める。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また、沖縄振興一括交付金に関連する事業や公共施設の維持管理に関連する経費として物件費が高い傾向にあるため、委託料の適正化等、経常経費の抑制を検討する。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60</xdr:row>
      <xdr:rowOff>21379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29631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121920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2963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121920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14817</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4089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42,390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円と大幅に増加し、類似団体内でも下位に入っている。主に</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ふるさとづくり応援寄附金業務代行委託料による物件費の増加に伴うものである。令和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からは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会計年度任用職員制度により人件費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見込まれ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ることから、委託費用の適正化や個別計画に従った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公共施設の統合、整理縮小等の検討を行い、経常経費の抑制に努める。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88826</xdr:rowOff>
    </xdr:from>
    <xdr:to>
      <xdr:col>23</xdr:col>
      <xdr:colOff>133350</xdr:colOff>
      <xdr:row>84</xdr:row>
      <xdr:rowOff>115725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319176"/>
          <a:ext cx="8382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88826</xdr:rowOff>
    </xdr:from>
    <xdr:to>
      <xdr:col>19</xdr:col>
      <xdr:colOff>133350</xdr:colOff>
      <xdr:row>83</xdr:row>
      <xdr:rowOff>109799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319176"/>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49092</xdr:rowOff>
    </xdr:from>
    <xdr:to>
      <xdr:col>15</xdr:col>
      <xdr:colOff>82550</xdr:colOff>
      <xdr:row>83</xdr:row>
      <xdr:rowOff>109799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79442"/>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49092</xdr:rowOff>
    </xdr:from>
    <xdr:to>
      <xdr:col>11</xdr:col>
      <xdr:colOff>31750</xdr:colOff>
      <xdr:row>83</xdr:row>
      <xdr:rowOff>87841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279442"/>
          <a:ext cx="889000" cy="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64925</xdr:rowOff>
    </xdr:from>
    <xdr:to>
      <xdr:col>23</xdr:col>
      <xdr:colOff>184150</xdr:colOff>
      <xdr:row>84</xdr:row>
      <xdr:rowOff>166525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4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37002</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43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38026</xdr:rowOff>
    </xdr:from>
    <xdr:to>
      <xdr:col>19</xdr:col>
      <xdr:colOff>184150</xdr:colOff>
      <xdr:row>83</xdr:row>
      <xdr:rowOff>139626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124403</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35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58999</xdr:rowOff>
    </xdr:from>
    <xdr:to>
      <xdr:col>15</xdr:col>
      <xdr:colOff>133350</xdr:colOff>
      <xdr:row>83</xdr:row>
      <xdr:rowOff>160599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145376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3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169742</xdr:rowOff>
    </xdr:from>
    <xdr:to>
      <xdr:col>11</xdr:col>
      <xdr:colOff>82550</xdr:colOff>
      <xdr:row>83</xdr:row>
      <xdr:rowOff>99892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2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84669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31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37041</xdr:rowOff>
    </xdr:from>
    <xdr:to>
      <xdr:col>7</xdr:col>
      <xdr:colOff>31750</xdr:colOff>
      <xdr:row>83</xdr:row>
      <xdr:rowOff>138641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123418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35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プラスと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なり、類似団体平均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をやや上回った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今後も類似団体等の動向に注視していく。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170543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89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行財政集中プラン（平成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年度）により退職者不補充等を実施を行ったが、前年度比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減少し、類似団体平均と同程度になった。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観光立村である本村の特性として、観光産業や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OIST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関連による流入人口の増など、多様化する村民ニーズにより、職員数の抑制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が厳しい状況にはあるが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、業務の体制、効率化等を検討し住民サービスを低下させること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がないよう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適正な定員数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140615</xdr:rowOff>
    </xdr:from>
    <xdr:to>
      <xdr:col>81</xdr:col>
      <xdr:colOff>44450</xdr:colOff>
      <xdr:row>61</xdr:row>
      <xdr:rowOff>158953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6179800" y="10599065"/>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158953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148819</xdr:rowOff>
    </xdr:from>
    <xdr:to>
      <xdr:col>72</xdr:col>
      <xdr:colOff>203200</xdr:colOff>
      <xdr:row>61</xdr:row>
      <xdr:rowOff>155575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60726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139167</xdr:rowOff>
    </xdr:from>
    <xdr:to>
      <xdr:col>68</xdr:col>
      <xdr:colOff>152400</xdr:colOff>
      <xdr:row>61</xdr:row>
      <xdr:rowOff>148819</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5976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89815</xdr:rowOff>
    </xdr:from>
    <xdr:to>
      <xdr:col>81</xdr:col>
      <xdr:colOff>95250</xdr:colOff>
      <xdr:row>62</xdr:row>
      <xdr:rowOff>19965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61892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52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108153</xdr:rowOff>
    </xdr:from>
    <xdr:to>
      <xdr:col>77</xdr:col>
      <xdr:colOff>95250</xdr:colOff>
      <xdr:row>62</xdr:row>
      <xdr:rowOff>38303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23080</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65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98019</xdr:rowOff>
    </xdr:from>
    <xdr:to>
      <xdr:col>68</xdr:col>
      <xdr:colOff>203200</xdr:colOff>
      <xdr:row>62</xdr:row>
      <xdr:rowOff>28169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88367</xdr:rowOff>
    </xdr:from>
    <xdr:to>
      <xdr:col>64</xdr:col>
      <xdr:colOff>152400</xdr:colOff>
      <xdr:row>62</xdr:row>
      <xdr:rowOff>18517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3294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ポイント改善されている。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大型ハード事業が続いたことにより地方債残高は増加しており、今後は公債費の増加が見込まれる。起債の抑制に取り組み、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引き続き安定した公債費負担の維持に努める。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統合中学校の建設に伴い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1,159,900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千円の起債をおこない、同事業の財源として公共施設整備基金を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ポイントの増加となった。令和元年度で大型のハード事業が完了するため、今後は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計画的な財源運営に努める。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おおむね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同じ水準となっている。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年度より会計年度任用職員制度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が導入されること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により今後も増加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傾向となることが見込まれる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ポイントの減少となったが、類似団体平均より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公共施設が多く、それにかかる施設維持管理等の委託業務が多い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ことから、委託費の占める割合が高い状態となっている。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個別施設計画に基づく公共施設の適正化等に取り組み、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ポイントの増加となり、類似団体の平均は下回っている。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今後も子育て支援等の制度改正により、費用増が想定されるため、引き続き、公立保育所の民営化を検討し、コスト削減に努める。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82550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その他にかかる経常収支比率が維持修繕費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ている状態が続いている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の適正化等に取り組み、コストの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115570</xdr:rowOff>
    </xdr:from>
    <xdr:to>
      <xdr:col>82</xdr:col>
      <xdr:colOff>107950</xdr:colOff>
      <xdr:row>56</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9716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56</xdr:row>
      <xdr:rowOff>155575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4782800" y="9739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56</xdr:row>
      <xdr:rowOff>167005</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893800" y="9756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24130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004800" y="9768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64770</xdr:rowOff>
    </xdr:from>
    <xdr:to>
      <xdr:col>82</xdr:col>
      <xdr:colOff>158750</xdr:colOff>
      <xdr:row>56</xdr:row>
      <xdr:rowOff>166370</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64592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81297</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5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87630</xdr:rowOff>
    </xdr:from>
    <xdr:to>
      <xdr:col>78</xdr:col>
      <xdr:colOff>120650</xdr:colOff>
      <xdr:row>57</xdr:row>
      <xdr:rowOff>17780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5621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27957</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45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116205</xdr:rowOff>
    </xdr:from>
    <xdr:to>
      <xdr:col>69</xdr:col>
      <xdr:colOff>142875</xdr:colOff>
      <xdr:row>57</xdr:row>
      <xdr:rowOff>46355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56532</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中部北環境施設組合や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金武地区消防衛生組合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が増加したことによるものである。類似団体内の平均を上回っている状態ではあるが、、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引き続き団体等への補助金に等についてチェック機能を強化しコスト縮減に努める。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51562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159004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004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年度まで起債を抑制していたことにより、前年度と比して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％減少し、類似団体平均を大きく下回った。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大型ハード事業に関連して平成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年度、令和元年度と続けて多額の起債を行っており、それらの償還が令和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年度より開始されるため、今後は同数値の増加が見込まれる。新規発行の抑制や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公共施設整備基金の活用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に取り組むことで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152146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75</xdr:row>
      <xdr:rowOff>152146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010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165863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物件費では減少傾向にあった。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類似団体平均、沖縄県平均、全国平均と比較しても下回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今後も経常経費の抑制により適正な財政運営に努める。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xmlns=""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xmlns=""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75</xdr:row>
      <xdr:rowOff>156718</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5671800" y="12992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xmlns=""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xmlns=""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62992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4782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62992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893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122428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3004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37" name="楕円 436">
          <a:extLst>
            <a:ext uri="{FF2B5EF4-FFF2-40B4-BE49-F238E27FC236}">
              <a16:creationId xmlns:a16="http://schemas.microsoft.com/office/drawing/2014/main" xmlns="" id="{00000000-0008-0000-0400-0000B5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38" name="公債費以外該当値テキスト">
          <a:extLst>
            <a:ext uri="{FF2B5EF4-FFF2-40B4-BE49-F238E27FC236}">
              <a16:creationId xmlns:a16="http://schemas.microsoft.com/office/drawing/2014/main" xmlns="" id="{00000000-0008-0000-0400-0000B6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13774</xdr:rowOff>
    </xdr:from>
    <xdr:to>
      <xdr:col>29</xdr:col>
      <xdr:colOff>127000</xdr:colOff>
      <xdr:row>17</xdr:row>
      <xdr:rowOff>28184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76049"/>
          <a:ext cx="6477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28184</xdr:rowOff>
    </xdr:from>
    <xdr:to>
      <xdr:col>26</xdr:col>
      <xdr:colOff>50800</xdr:colOff>
      <xdr:row>17</xdr:row>
      <xdr:rowOff>41854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90459"/>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41854</xdr:rowOff>
    </xdr:from>
    <xdr:to>
      <xdr:col>22</xdr:col>
      <xdr:colOff>114300</xdr:colOff>
      <xdr:row>17</xdr:row>
      <xdr:rowOff>59784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004129"/>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45222</xdr:rowOff>
    </xdr:from>
    <xdr:to>
      <xdr:col>18</xdr:col>
      <xdr:colOff>177800</xdr:colOff>
      <xdr:row>17</xdr:row>
      <xdr:rowOff>59784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007497"/>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134424</xdr:rowOff>
    </xdr:from>
    <xdr:to>
      <xdr:col>29</xdr:col>
      <xdr:colOff>177800</xdr:colOff>
      <xdr:row>17</xdr:row>
      <xdr:rowOff>64574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92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150951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148834</xdr:rowOff>
    </xdr:from>
    <xdr:to>
      <xdr:col>26</xdr:col>
      <xdr:colOff>101600</xdr:colOff>
      <xdr:row>17</xdr:row>
      <xdr:rowOff>78984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3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89161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70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162504</xdr:rowOff>
    </xdr:from>
    <xdr:to>
      <xdr:col>22</xdr:col>
      <xdr:colOff>165100</xdr:colOff>
      <xdr:row>17</xdr:row>
      <xdr:rowOff>92654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102831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7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8984</xdr:rowOff>
    </xdr:from>
    <xdr:to>
      <xdr:col>19</xdr:col>
      <xdr:colOff>38100</xdr:colOff>
      <xdr:row>17</xdr:row>
      <xdr:rowOff>110584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120761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7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165872</xdr:rowOff>
    </xdr:from>
    <xdr:to>
      <xdr:col>15</xdr:col>
      <xdr:colOff>101600</xdr:colOff>
      <xdr:row>17</xdr:row>
      <xdr:rowOff>96022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106199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295955</xdr:rowOff>
    </xdr:from>
    <xdr:to>
      <xdr:col>29</xdr:col>
      <xdr:colOff>127000</xdr:colOff>
      <xdr:row>35</xdr:row>
      <xdr:rowOff>328396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906305"/>
          <a:ext cx="647700" cy="3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246938</xdr:rowOff>
    </xdr:from>
    <xdr:to>
      <xdr:col>26</xdr:col>
      <xdr:colOff>50800</xdr:colOff>
      <xdr:row>35</xdr:row>
      <xdr:rowOff>328396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857288"/>
          <a:ext cx="698500" cy="8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246938</xdr:rowOff>
    </xdr:from>
    <xdr:to>
      <xdr:col>22</xdr:col>
      <xdr:colOff>114300</xdr:colOff>
      <xdr:row>35</xdr:row>
      <xdr:rowOff>266274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857288"/>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240405</xdr:rowOff>
    </xdr:from>
    <xdr:to>
      <xdr:col>18</xdr:col>
      <xdr:colOff>177800</xdr:colOff>
      <xdr:row>35</xdr:row>
      <xdr:rowOff>266274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50755"/>
          <a:ext cx="698500" cy="2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245155</xdr:rowOff>
    </xdr:from>
    <xdr:to>
      <xdr:col>29</xdr:col>
      <xdr:colOff>177800</xdr:colOff>
      <xdr:row>36</xdr:row>
      <xdr:rowOff>3855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5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217232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277596</xdr:rowOff>
    </xdr:from>
    <xdr:to>
      <xdr:col>26</xdr:col>
      <xdr:colOff>101600</xdr:colOff>
      <xdr:row>36</xdr:row>
      <xdr:rowOff>36296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21073</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196138</xdr:rowOff>
    </xdr:from>
    <xdr:to>
      <xdr:col>22</xdr:col>
      <xdr:colOff>165100</xdr:colOff>
      <xdr:row>35</xdr:row>
      <xdr:rowOff>297738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282515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215474</xdr:rowOff>
    </xdr:from>
    <xdr:to>
      <xdr:col>19</xdr:col>
      <xdr:colOff>38100</xdr:colOff>
      <xdr:row>35</xdr:row>
      <xdr:rowOff>317074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301851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189605</xdr:rowOff>
    </xdr:from>
    <xdr:to>
      <xdr:col>15</xdr:col>
      <xdr:colOff>101600</xdr:colOff>
      <xdr:row>35</xdr:row>
      <xdr:rowOff>291205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9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275982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40808</xdr:rowOff>
    </xdr:from>
    <xdr:to>
      <xdr:col>24</xdr:col>
      <xdr:colOff>63500</xdr:colOff>
      <xdr:row>36</xdr:row>
      <xdr:rowOff>64338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13008"/>
          <a:ext cx="8382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64338</xdr:rowOff>
    </xdr:from>
    <xdr:to>
      <xdr:col>19</xdr:col>
      <xdr:colOff>177800</xdr:colOff>
      <xdr:row>36</xdr:row>
      <xdr:rowOff>86535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36538"/>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86535</xdr:rowOff>
    </xdr:from>
    <xdr:to>
      <xdr:col>15</xdr:col>
      <xdr:colOff>50800</xdr:colOff>
      <xdr:row>36</xdr:row>
      <xdr:rowOff>93226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58735"/>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62593</xdr:rowOff>
    </xdr:from>
    <xdr:to>
      <xdr:col>10</xdr:col>
      <xdr:colOff>114300</xdr:colOff>
      <xdr:row>36</xdr:row>
      <xdr:rowOff>93226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3479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161458</xdr:rowOff>
    </xdr:from>
    <xdr:to>
      <xdr:col>24</xdr:col>
      <xdr:colOff>114300</xdr:colOff>
      <xdr:row>36</xdr:row>
      <xdr:rowOff>91608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12885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13538</xdr:rowOff>
    </xdr:from>
    <xdr:to>
      <xdr:col>20</xdr:col>
      <xdr:colOff>38100</xdr:colOff>
      <xdr:row>36</xdr:row>
      <xdr:rowOff>115138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131665</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9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35735</xdr:rowOff>
    </xdr:from>
    <xdr:to>
      <xdr:col>15</xdr:col>
      <xdr:colOff>101600</xdr:colOff>
      <xdr:row>36</xdr:row>
      <xdr:rowOff>137335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153862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9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42426</xdr:rowOff>
    </xdr:from>
    <xdr:to>
      <xdr:col>10</xdr:col>
      <xdr:colOff>165100</xdr:colOff>
      <xdr:row>36</xdr:row>
      <xdr:rowOff>144026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160553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98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xdr:rowOff>
    </xdr:from>
    <xdr:to>
      <xdr:col>6</xdr:col>
      <xdr:colOff>38100</xdr:colOff>
      <xdr:row>36</xdr:row>
      <xdr:rowOff>113393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129920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89715</xdr:rowOff>
    </xdr:from>
    <xdr:to>
      <xdr:col>24</xdr:col>
      <xdr:colOff>63500</xdr:colOff>
      <xdr:row>55</xdr:row>
      <xdr:rowOff>120031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348015"/>
          <a:ext cx="838200" cy="2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100605</xdr:rowOff>
    </xdr:from>
    <xdr:to>
      <xdr:col>19</xdr:col>
      <xdr:colOff>177800</xdr:colOff>
      <xdr:row>55</xdr:row>
      <xdr:rowOff>120031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530355"/>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100605</xdr:rowOff>
    </xdr:from>
    <xdr:to>
      <xdr:col>15</xdr:col>
      <xdr:colOff>50800</xdr:colOff>
      <xdr:row>55</xdr:row>
      <xdr:rowOff>151368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530355"/>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128608</xdr:rowOff>
    </xdr:from>
    <xdr:to>
      <xdr:col>10</xdr:col>
      <xdr:colOff>114300</xdr:colOff>
      <xdr:row>55</xdr:row>
      <xdr:rowOff>151368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558358"/>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38915</xdr:rowOff>
    </xdr:from>
    <xdr:to>
      <xdr:col>24</xdr:col>
      <xdr:colOff>114300</xdr:colOff>
      <xdr:row>54</xdr:row>
      <xdr:rowOff>140515</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2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61792</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14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69231</xdr:rowOff>
    </xdr:from>
    <xdr:to>
      <xdr:col>20</xdr:col>
      <xdr:colOff>38100</xdr:colOff>
      <xdr:row>55</xdr:row>
      <xdr:rowOff>170831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4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15908</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2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49805</xdr:rowOff>
    </xdr:from>
    <xdr:to>
      <xdr:col>15</xdr:col>
      <xdr:colOff>101600</xdr:colOff>
      <xdr:row>55</xdr:row>
      <xdr:rowOff>151405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167932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2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100568</xdr:rowOff>
    </xdr:from>
    <xdr:to>
      <xdr:col>10</xdr:col>
      <xdr:colOff>165100</xdr:colOff>
      <xdr:row>56</xdr:row>
      <xdr:rowOff>30718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47245</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77808</xdr:rowOff>
    </xdr:from>
    <xdr:to>
      <xdr:col>6</xdr:col>
      <xdr:colOff>38100</xdr:colOff>
      <xdr:row>56</xdr:row>
      <xdr:rowOff>7958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24485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56490</xdr:rowOff>
    </xdr:from>
    <xdr:to>
      <xdr:col>24</xdr:col>
      <xdr:colOff>63500</xdr:colOff>
      <xdr:row>77</xdr:row>
      <xdr:rowOff>155587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258140"/>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3569</xdr:rowOff>
    </xdr:from>
    <xdr:to>
      <xdr:col>19</xdr:col>
      <xdr:colOff>177800</xdr:colOff>
      <xdr:row>77</xdr:row>
      <xdr:rowOff>155587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3569</xdr:rowOff>
    </xdr:from>
    <xdr:to>
      <xdr:col>15</xdr:col>
      <xdr:colOff>50800</xdr:colOff>
      <xdr:row>77</xdr:row>
      <xdr:rowOff>97600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205219"/>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15532</xdr:rowOff>
    </xdr:from>
    <xdr:to>
      <xdr:col>10</xdr:col>
      <xdr:colOff>114300</xdr:colOff>
      <xdr:row>77</xdr:row>
      <xdr:rowOff>97600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217182"/>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5690</xdr:rowOff>
    </xdr:from>
    <xdr:to>
      <xdr:col>24</xdr:col>
      <xdr:colOff>114300</xdr:colOff>
      <xdr:row>77</xdr:row>
      <xdr:rowOff>107290</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28567</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0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104787</xdr:rowOff>
    </xdr:from>
    <xdr:to>
      <xdr:col>20</xdr:col>
      <xdr:colOff>38100</xdr:colOff>
      <xdr:row>78</xdr:row>
      <xdr:rowOff>34937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51464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124219</xdr:rowOff>
    </xdr:from>
    <xdr:to>
      <xdr:col>15</xdr:col>
      <xdr:colOff>101600</xdr:colOff>
      <xdr:row>77</xdr:row>
      <xdr:rowOff>54369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70896</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46800</xdr:rowOff>
    </xdr:from>
    <xdr:to>
      <xdr:col>10</xdr:col>
      <xdr:colOff>165100</xdr:colOff>
      <xdr:row>77</xdr:row>
      <xdr:rowOff>148400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164927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0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136182</xdr:rowOff>
    </xdr:from>
    <xdr:to>
      <xdr:col>6</xdr:col>
      <xdr:colOff>38100</xdr:colOff>
      <xdr:row>77</xdr:row>
      <xdr:rowOff>66332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1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82859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294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69126</xdr:rowOff>
    </xdr:from>
    <xdr:to>
      <xdr:col>24</xdr:col>
      <xdr:colOff>63500</xdr:colOff>
      <xdr:row>96</xdr:row>
      <xdr:rowOff>100140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28326"/>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78093</xdr:rowOff>
    </xdr:from>
    <xdr:to>
      <xdr:col>19</xdr:col>
      <xdr:colOff>177800</xdr:colOff>
      <xdr:row>96</xdr:row>
      <xdr:rowOff>100140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53729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78093</xdr:rowOff>
    </xdr:from>
    <xdr:to>
      <xdr:col>15</xdr:col>
      <xdr:colOff>50800</xdr:colOff>
      <xdr:row>96</xdr:row>
      <xdr:rowOff>82969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3729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82969</xdr:rowOff>
    </xdr:from>
    <xdr:to>
      <xdr:col>10</xdr:col>
      <xdr:colOff>114300</xdr:colOff>
      <xdr:row>96</xdr:row>
      <xdr:rowOff>125006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4216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18326</xdr:rowOff>
    </xdr:from>
    <xdr:to>
      <xdr:col>24</xdr:col>
      <xdr:colOff>114300</xdr:colOff>
      <xdr:row>96</xdr:row>
      <xdr:rowOff>119926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168203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49340</xdr:rowOff>
    </xdr:from>
    <xdr:to>
      <xdr:col>20</xdr:col>
      <xdr:colOff>38100</xdr:colOff>
      <xdr:row>96</xdr:row>
      <xdr:rowOff>150940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142067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27293</xdr:rowOff>
    </xdr:from>
    <xdr:to>
      <xdr:col>15</xdr:col>
      <xdr:colOff>101600</xdr:colOff>
      <xdr:row>96</xdr:row>
      <xdr:rowOff>128893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120020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32169</xdr:rowOff>
    </xdr:from>
    <xdr:to>
      <xdr:col>10</xdr:col>
      <xdr:colOff>165100</xdr:colOff>
      <xdr:row>96</xdr:row>
      <xdr:rowOff>133769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124896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74206</xdr:rowOff>
    </xdr:from>
    <xdr:to>
      <xdr:col>6</xdr:col>
      <xdr:colOff>38100</xdr:colOff>
      <xdr:row>97</xdr:row>
      <xdr:rowOff>4356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166933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151578</xdr:rowOff>
    </xdr:from>
    <xdr:to>
      <xdr:col>55</xdr:col>
      <xdr:colOff>0</xdr:colOff>
      <xdr:row>34</xdr:row>
      <xdr:rowOff>167882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9639300" y="5980878"/>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167882</xdr:rowOff>
    </xdr:from>
    <xdr:to>
      <xdr:col>50</xdr:col>
      <xdr:colOff>114300</xdr:colOff>
      <xdr:row>35</xdr:row>
      <xdr:rowOff>8443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59971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8443</xdr:rowOff>
    </xdr:from>
    <xdr:to>
      <xdr:col>45</xdr:col>
      <xdr:colOff>177800</xdr:colOff>
      <xdr:row>35</xdr:row>
      <xdr:rowOff>43734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0091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43734</xdr:rowOff>
    </xdr:from>
    <xdr:to>
      <xdr:col>41</xdr:col>
      <xdr:colOff>50800</xdr:colOff>
      <xdr:row>35</xdr:row>
      <xdr:rowOff>66863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044484"/>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100778</xdr:rowOff>
    </xdr:from>
    <xdr:to>
      <xdr:col>55</xdr:col>
      <xdr:colOff>50800</xdr:colOff>
      <xdr:row>35</xdr:row>
      <xdr:rowOff>30928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59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123655</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57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117082</xdr:rowOff>
    </xdr:from>
    <xdr:to>
      <xdr:col>50</xdr:col>
      <xdr:colOff>165100</xdr:colOff>
      <xdr:row>35</xdr:row>
      <xdr:rowOff>47232</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5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63759</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5" y="572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129093</xdr:rowOff>
    </xdr:from>
    <xdr:to>
      <xdr:col>46</xdr:col>
      <xdr:colOff>38100</xdr:colOff>
      <xdr:row>35</xdr:row>
      <xdr:rowOff>59243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75770</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5" y="57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164384</xdr:rowOff>
    </xdr:from>
    <xdr:to>
      <xdr:col>41</xdr:col>
      <xdr:colOff>101600</xdr:colOff>
      <xdr:row>35</xdr:row>
      <xdr:rowOff>94534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59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111061</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5" y="57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16063</xdr:rowOff>
    </xdr:from>
    <xdr:to>
      <xdr:col>36</xdr:col>
      <xdr:colOff>165100</xdr:colOff>
      <xdr:row>35</xdr:row>
      <xdr:rowOff>117663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134190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672795" y="579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13571</xdr:rowOff>
    </xdr:from>
    <xdr:to>
      <xdr:col>55</xdr:col>
      <xdr:colOff>0</xdr:colOff>
      <xdr:row>51</xdr:row>
      <xdr:rowOff>117718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8586071"/>
          <a:ext cx="8382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117718</xdr:rowOff>
    </xdr:from>
    <xdr:to>
      <xdr:col>50</xdr:col>
      <xdr:colOff>114300</xdr:colOff>
      <xdr:row>54</xdr:row>
      <xdr:rowOff>95397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95397</xdr:rowOff>
    </xdr:from>
    <xdr:to>
      <xdr:col>45</xdr:col>
      <xdr:colOff>177800</xdr:colOff>
      <xdr:row>55</xdr:row>
      <xdr:rowOff>116582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353697"/>
          <a:ext cx="889000" cy="1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116582</xdr:rowOff>
    </xdr:from>
    <xdr:to>
      <xdr:col>41</xdr:col>
      <xdr:colOff>50800</xdr:colOff>
      <xdr:row>55</xdr:row>
      <xdr:rowOff>163409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546332"/>
          <a:ext cx="889000" cy="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134221</xdr:rowOff>
    </xdr:from>
    <xdr:to>
      <xdr:col>55</xdr:col>
      <xdr:colOff>50800</xdr:colOff>
      <xdr:row>50</xdr:row>
      <xdr:rowOff>64371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87248</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84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66918</xdr:rowOff>
    </xdr:from>
    <xdr:to>
      <xdr:col>50</xdr:col>
      <xdr:colOff>165100</xdr:colOff>
      <xdr:row>51</xdr:row>
      <xdr:rowOff>168518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13595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44597</xdr:rowOff>
    </xdr:from>
    <xdr:to>
      <xdr:col>46</xdr:col>
      <xdr:colOff>38100</xdr:colOff>
      <xdr:row>54</xdr:row>
      <xdr:rowOff>146197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162724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65782</xdr:rowOff>
    </xdr:from>
    <xdr:to>
      <xdr:col>41</xdr:col>
      <xdr:colOff>101600</xdr:colOff>
      <xdr:row>55</xdr:row>
      <xdr:rowOff>167382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4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12459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2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112609</xdr:rowOff>
    </xdr:from>
    <xdr:to>
      <xdr:col>36</xdr:col>
      <xdr:colOff>165100</xdr:colOff>
      <xdr:row>56</xdr:row>
      <xdr:rowOff>42759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5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59286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31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166681</xdr:rowOff>
    </xdr:from>
    <xdr:to>
      <xdr:col>55</xdr:col>
      <xdr:colOff>0</xdr:colOff>
      <xdr:row>73</xdr:row>
      <xdr:rowOff>10168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2168181"/>
          <a:ext cx="8382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10168</xdr:rowOff>
    </xdr:from>
    <xdr:to>
      <xdr:col>50</xdr:col>
      <xdr:colOff>114300</xdr:colOff>
      <xdr:row>76</xdr:row>
      <xdr:rowOff>71176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71176</xdr:rowOff>
    </xdr:from>
    <xdr:to>
      <xdr:col>45</xdr:col>
      <xdr:colOff>177800</xdr:colOff>
      <xdr:row>76</xdr:row>
      <xdr:rowOff>155381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101376"/>
          <a:ext cx="889000" cy="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76433</xdr:rowOff>
    </xdr:from>
    <xdr:to>
      <xdr:col>41</xdr:col>
      <xdr:colOff>50800</xdr:colOff>
      <xdr:row>76</xdr:row>
      <xdr:rowOff>155381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106633"/>
          <a:ext cx="889000" cy="7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115881</xdr:rowOff>
    </xdr:from>
    <xdr:to>
      <xdr:col>55</xdr:col>
      <xdr:colOff>50800</xdr:colOff>
      <xdr:row>71</xdr:row>
      <xdr:rowOff>46031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68908</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0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130818</xdr:rowOff>
    </xdr:from>
    <xdr:to>
      <xdr:col>50</xdr:col>
      <xdr:colOff>165100</xdr:colOff>
      <xdr:row>73</xdr:row>
      <xdr:rowOff>60968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77495</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20376</xdr:rowOff>
    </xdr:from>
    <xdr:to>
      <xdr:col>46</xdr:col>
      <xdr:colOff>38100</xdr:colOff>
      <xdr:row>76</xdr:row>
      <xdr:rowOff>121976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138503</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104581</xdr:rowOff>
    </xdr:from>
    <xdr:to>
      <xdr:col>41</xdr:col>
      <xdr:colOff>101600</xdr:colOff>
      <xdr:row>77</xdr:row>
      <xdr:rowOff>34731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51259</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2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25633</xdr:rowOff>
    </xdr:from>
    <xdr:to>
      <xdr:col>36</xdr:col>
      <xdr:colOff>165100</xdr:colOff>
      <xdr:row>76</xdr:row>
      <xdr:rowOff>127233</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0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143760</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2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14213</xdr:rowOff>
    </xdr:from>
    <xdr:to>
      <xdr:col>55</xdr:col>
      <xdr:colOff>0</xdr:colOff>
      <xdr:row>97</xdr:row>
      <xdr:rowOff>137314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644863"/>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14213</xdr:rowOff>
    </xdr:from>
    <xdr:to>
      <xdr:col>50</xdr:col>
      <xdr:colOff>114300</xdr:colOff>
      <xdr:row>97</xdr:row>
      <xdr:rowOff>107810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644863"/>
          <a:ext cx="8890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106640</xdr:rowOff>
    </xdr:from>
    <xdr:to>
      <xdr:col>45</xdr:col>
      <xdr:colOff>177800</xdr:colOff>
      <xdr:row>97</xdr:row>
      <xdr:rowOff>107810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73729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106640</xdr:rowOff>
    </xdr:from>
    <xdr:to>
      <xdr:col>41</xdr:col>
      <xdr:colOff>50800</xdr:colOff>
      <xdr:row>98</xdr:row>
      <xdr:rowOff>37314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37290"/>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86514</xdr:rowOff>
    </xdr:from>
    <xdr:to>
      <xdr:col>55</xdr:col>
      <xdr:colOff>50800</xdr:colOff>
      <xdr:row>98</xdr:row>
      <xdr:rowOff>16664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64941</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134863</xdr:rowOff>
    </xdr:from>
    <xdr:to>
      <xdr:col>50</xdr:col>
      <xdr:colOff>165100</xdr:colOff>
      <xdr:row>97</xdr:row>
      <xdr:rowOff>65013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81540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3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57010</xdr:rowOff>
    </xdr:from>
    <xdr:to>
      <xdr:col>46</xdr:col>
      <xdr:colOff>38100</xdr:colOff>
      <xdr:row>97</xdr:row>
      <xdr:rowOff>158610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149737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55840</xdr:rowOff>
    </xdr:from>
    <xdr:to>
      <xdr:col>41</xdr:col>
      <xdr:colOff>101600</xdr:colOff>
      <xdr:row>97</xdr:row>
      <xdr:rowOff>157440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148567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157964</xdr:rowOff>
    </xdr:from>
    <xdr:to>
      <xdr:col>36</xdr:col>
      <xdr:colOff>165100</xdr:colOff>
      <xdr:row>98</xdr:row>
      <xdr:rowOff>88114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79241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3543</xdr:rowOff>
    </xdr:from>
    <xdr:to>
      <xdr:col>85</xdr:col>
      <xdr:colOff>127000</xdr:colOff>
      <xdr:row>39</xdr:row>
      <xdr:rowOff>18669</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90093"/>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3543</xdr:rowOff>
    </xdr:from>
    <xdr:to>
      <xdr:col>81</xdr:col>
      <xdr:colOff>50800</xdr:colOff>
      <xdr:row>39</xdr:row>
      <xdr:rowOff>43993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90093"/>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41961</xdr:rowOff>
    </xdr:from>
    <xdr:to>
      <xdr:col>76</xdr:col>
      <xdr:colOff>114300</xdr:colOff>
      <xdr:row>39</xdr:row>
      <xdr:rowOff>43993</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2851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32055</xdr:rowOff>
    </xdr:from>
    <xdr:to>
      <xdr:col>71</xdr:col>
      <xdr:colOff>177800</xdr:colOff>
      <xdr:row>39</xdr:row>
      <xdr:rowOff>41961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1860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139319</xdr:rowOff>
    </xdr:from>
    <xdr:to>
      <xdr:col>85</xdr:col>
      <xdr:colOff>177800</xdr:colOff>
      <xdr:row>39</xdr:row>
      <xdr:rowOff>69469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124193</xdr:rowOff>
    </xdr:from>
    <xdr:to>
      <xdr:col>81</xdr:col>
      <xdr:colOff>101600</xdr:colOff>
      <xdr:row>39</xdr:row>
      <xdr:rowOff>54343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45470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164643</xdr:rowOff>
    </xdr:from>
    <xdr:to>
      <xdr:col>76</xdr:col>
      <xdr:colOff>165100</xdr:colOff>
      <xdr:row>39</xdr:row>
      <xdr:rowOff>94793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85920</xdr:rowOff>
    </xdr:from>
    <xdr:ext cx="313932"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3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162611</xdr:rowOff>
    </xdr:from>
    <xdr:to>
      <xdr:col>72</xdr:col>
      <xdr:colOff>38100</xdr:colOff>
      <xdr:row>39</xdr:row>
      <xdr:rowOff>92761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83888</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152705</xdr:rowOff>
    </xdr:from>
    <xdr:to>
      <xdr:col>67</xdr:col>
      <xdr:colOff>101600</xdr:colOff>
      <xdr:row>39</xdr:row>
      <xdr:rowOff>82855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73982</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101273</xdr:rowOff>
    </xdr:from>
    <xdr:to>
      <xdr:col>85</xdr:col>
      <xdr:colOff>127000</xdr:colOff>
      <xdr:row>77</xdr:row>
      <xdr:rowOff>106896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30292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86299</xdr:rowOff>
    </xdr:from>
    <xdr:to>
      <xdr:col>81</xdr:col>
      <xdr:colOff>50800</xdr:colOff>
      <xdr:row>77</xdr:row>
      <xdr:rowOff>101273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287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84981</xdr:rowOff>
    </xdr:from>
    <xdr:to>
      <xdr:col>76</xdr:col>
      <xdr:colOff>114300</xdr:colOff>
      <xdr:row>77</xdr:row>
      <xdr:rowOff>86299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286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78146</xdr:rowOff>
    </xdr:from>
    <xdr:to>
      <xdr:col>71</xdr:col>
      <xdr:colOff>177800</xdr:colOff>
      <xdr:row>77</xdr:row>
      <xdr:rowOff>84981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79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56096</xdr:rowOff>
    </xdr:from>
    <xdr:to>
      <xdr:col>85</xdr:col>
      <xdr:colOff>177800</xdr:colOff>
      <xdr:row>77</xdr:row>
      <xdr:rowOff>157696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34523</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50473</xdr:rowOff>
    </xdr:from>
    <xdr:to>
      <xdr:col>81</xdr:col>
      <xdr:colOff>101600</xdr:colOff>
      <xdr:row>77</xdr:row>
      <xdr:rowOff>152073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143200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35499</xdr:rowOff>
    </xdr:from>
    <xdr:to>
      <xdr:col>76</xdr:col>
      <xdr:colOff>165100</xdr:colOff>
      <xdr:row>77</xdr:row>
      <xdr:rowOff>137099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128226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34181</xdr:rowOff>
    </xdr:from>
    <xdr:to>
      <xdr:col>72</xdr:col>
      <xdr:colOff>38100</xdr:colOff>
      <xdr:row>77</xdr:row>
      <xdr:rowOff>135781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126908</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27346</xdr:rowOff>
    </xdr:from>
    <xdr:to>
      <xdr:col>67</xdr:col>
      <xdr:colOff>101600</xdr:colOff>
      <xdr:row>77</xdr:row>
      <xdr:rowOff>128946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120073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10516</xdr:rowOff>
    </xdr:from>
    <xdr:to>
      <xdr:col>85</xdr:col>
      <xdr:colOff>126364</xdr:colOff>
      <xdr:row>99</xdr:row>
      <xdr:rowOff>36931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955366"/>
          <a:ext cx="1269" cy="105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40758</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1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36931</xdr:rowOff>
    </xdr:from>
    <xdr:to>
      <xdr:col>86</xdr:col>
      <xdr:colOff>25400</xdr:colOff>
      <xdr:row>99</xdr:row>
      <xdr:rowOff>36931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128643</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7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10516</xdr:rowOff>
    </xdr:from>
    <xdr:to>
      <xdr:col>86</xdr:col>
      <xdr:colOff>25400</xdr:colOff>
      <xdr:row>93</xdr:row>
      <xdr:rowOff>10516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955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78003</xdr:rowOff>
    </xdr:from>
    <xdr:to>
      <xdr:col>85</xdr:col>
      <xdr:colOff>127000</xdr:colOff>
      <xdr:row>94</xdr:row>
      <xdr:rowOff>108471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5481300" y="15679953"/>
          <a:ext cx="838200" cy="5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160202</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61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10325</xdr:rowOff>
    </xdr:from>
    <xdr:to>
      <xdr:col>85</xdr:col>
      <xdr:colOff>177800</xdr:colOff>
      <xdr:row>97</xdr:row>
      <xdr:rowOff>111925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78003</xdr:rowOff>
    </xdr:from>
    <xdr:to>
      <xdr:col>81</xdr:col>
      <xdr:colOff>50800</xdr:colOff>
      <xdr:row>93</xdr:row>
      <xdr:rowOff>150571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5679953"/>
          <a:ext cx="889000" cy="4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12382</xdr:rowOff>
    </xdr:from>
    <xdr:to>
      <xdr:col>81</xdr:col>
      <xdr:colOff>101600</xdr:colOff>
      <xdr:row>97</xdr:row>
      <xdr:rowOff>113982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105109</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124473</xdr:rowOff>
    </xdr:from>
    <xdr:to>
      <xdr:col>76</xdr:col>
      <xdr:colOff>114300</xdr:colOff>
      <xdr:row>93</xdr:row>
      <xdr:rowOff>150571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06932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36018</xdr:rowOff>
    </xdr:from>
    <xdr:to>
      <xdr:col>76</xdr:col>
      <xdr:colOff>165100</xdr:colOff>
      <xdr:row>97</xdr:row>
      <xdr:rowOff>137618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128745</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124473</xdr:rowOff>
    </xdr:from>
    <xdr:to>
      <xdr:col>71</xdr:col>
      <xdr:colOff>177800</xdr:colOff>
      <xdr:row>94</xdr:row>
      <xdr:rowOff>90590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069323"/>
          <a:ext cx="889000" cy="1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52832</xdr:rowOff>
    </xdr:from>
    <xdr:to>
      <xdr:col>72</xdr:col>
      <xdr:colOff>38100</xdr:colOff>
      <xdr:row>97</xdr:row>
      <xdr:rowOff>154432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145559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6604</xdr:rowOff>
    </xdr:from>
    <xdr:to>
      <xdr:col>67</xdr:col>
      <xdr:colOff>101600</xdr:colOff>
      <xdr:row>97</xdr:row>
      <xdr:rowOff>108204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99331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57671</xdr:rowOff>
    </xdr:from>
    <xdr:to>
      <xdr:col>85</xdr:col>
      <xdr:colOff>177800</xdr:colOff>
      <xdr:row>94</xdr:row>
      <xdr:rowOff>159271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1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80548</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0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27203</xdr:rowOff>
    </xdr:from>
    <xdr:to>
      <xdr:col>81</xdr:col>
      <xdr:colOff>101600</xdr:colOff>
      <xdr:row>91</xdr:row>
      <xdr:rowOff>128803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56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145330</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181795" y="154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99771</xdr:rowOff>
    </xdr:from>
    <xdr:to>
      <xdr:col>76</xdr:col>
      <xdr:colOff>165100</xdr:colOff>
      <xdr:row>94</xdr:row>
      <xdr:rowOff>29921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0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46448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58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73673</xdr:rowOff>
    </xdr:from>
    <xdr:to>
      <xdr:col>72</xdr:col>
      <xdr:colOff>38100</xdr:colOff>
      <xdr:row>94</xdr:row>
      <xdr:rowOff>3823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20350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57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39790</xdr:rowOff>
    </xdr:from>
    <xdr:to>
      <xdr:col>67</xdr:col>
      <xdr:colOff>101600</xdr:colOff>
      <xdr:row>94</xdr:row>
      <xdr:rowOff>141390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1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157917</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59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169113</xdr:rowOff>
    </xdr:from>
    <xdr:to>
      <xdr:col>116</xdr:col>
      <xdr:colOff>63500</xdr:colOff>
      <xdr:row>59</xdr:row>
      <xdr:rowOff>5817</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13213"/>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165112</xdr:rowOff>
    </xdr:from>
    <xdr:to>
      <xdr:col>111</xdr:col>
      <xdr:colOff>177800</xdr:colOff>
      <xdr:row>58</xdr:row>
      <xdr:rowOff>169113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10921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165112</xdr:rowOff>
    </xdr:from>
    <xdr:to>
      <xdr:col>107</xdr:col>
      <xdr:colOff>50800</xdr:colOff>
      <xdr:row>58</xdr:row>
      <xdr:rowOff>167399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092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167399</xdr:rowOff>
    </xdr:from>
    <xdr:to>
      <xdr:col>102</xdr:col>
      <xdr:colOff>114300</xdr:colOff>
      <xdr:row>59</xdr:row>
      <xdr:rowOff>15951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1149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126467</xdr:rowOff>
    </xdr:from>
    <xdr:to>
      <xdr:col>116</xdr:col>
      <xdr:colOff>114300</xdr:colOff>
      <xdr:row>59</xdr:row>
      <xdr:rowOff>56617</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118313</xdr:rowOff>
    </xdr:from>
    <xdr:to>
      <xdr:col>112</xdr:col>
      <xdr:colOff>38100</xdr:colOff>
      <xdr:row>59</xdr:row>
      <xdr:rowOff>48463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39590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114312</xdr:rowOff>
    </xdr:from>
    <xdr:to>
      <xdr:col>107</xdr:col>
      <xdr:colOff>101600</xdr:colOff>
      <xdr:row>59</xdr:row>
      <xdr:rowOff>44462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35589</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15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116599</xdr:rowOff>
    </xdr:from>
    <xdr:to>
      <xdr:col>102</xdr:col>
      <xdr:colOff>165100</xdr:colOff>
      <xdr:row>59</xdr:row>
      <xdr:rowOff>46749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37876</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136601</xdr:rowOff>
    </xdr:from>
    <xdr:to>
      <xdr:col>98</xdr:col>
      <xdr:colOff>38100</xdr:colOff>
      <xdr:row>59</xdr:row>
      <xdr:rowOff>66751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57878</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7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65339</xdr:rowOff>
    </xdr:from>
    <xdr:to>
      <xdr:col>116</xdr:col>
      <xdr:colOff>63500</xdr:colOff>
      <xdr:row>75</xdr:row>
      <xdr:rowOff>96571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924089"/>
          <a:ext cx="8382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65339</xdr:rowOff>
    </xdr:from>
    <xdr:to>
      <xdr:col>111</xdr:col>
      <xdr:colOff>177800</xdr:colOff>
      <xdr:row>75</xdr:row>
      <xdr:rowOff>120247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120247</xdr:rowOff>
    </xdr:from>
    <xdr:to>
      <xdr:col>107</xdr:col>
      <xdr:colOff>50800</xdr:colOff>
      <xdr:row>76</xdr:row>
      <xdr:rowOff>53561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7899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40422</xdr:rowOff>
    </xdr:from>
    <xdr:to>
      <xdr:col>102</xdr:col>
      <xdr:colOff>114300</xdr:colOff>
      <xdr:row>76</xdr:row>
      <xdr:rowOff>53561</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307062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45771</xdr:rowOff>
    </xdr:from>
    <xdr:to>
      <xdr:col>116</xdr:col>
      <xdr:colOff>114300</xdr:colOff>
      <xdr:row>75</xdr:row>
      <xdr:rowOff>147371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68648</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14539</xdr:rowOff>
    </xdr:from>
    <xdr:to>
      <xdr:col>112</xdr:col>
      <xdr:colOff>38100</xdr:colOff>
      <xdr:row>75</xdr:row>
      <xdr:rowOff>116139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132666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69447</xdr:rowOff>
    </xdr:from>
    <xdr:to>
      <xdr:col>107</xdr:col>
      <xdr:colOff>101600</xdr:colOff>
      <xdr:row>75</xdr:row>
      <xdr:rowOff>171047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16124</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2761</xdr:rowOff>
    </xdr:from>
    <xdr:to>
      <xdr:col>102</xdr:col>
      <xdr:colOff>165100</xdr:colOff>
      <xdr:row>76</xdr:row>
      <xdr:rowOff>104361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95488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161072</xdr:rowOff>
    </xdr:from>
    <xdr:to>
      <xdr:col>98</xdr:col>
      <xdr:colOff>38100</xdr:colOff>
      <xdr:row>76</xdr:row>
      <xdr:rowOff>91222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82349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円と減少したが類似団体平均を上回っている状況となっている。今後は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個別施設計画に沿った更新を行い、予算の平準化を図る。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106,574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大幅に上昇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た。これは村内中学校の統合整備事業やダム建設事業によるもので、大型ハード事業が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継続している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44,131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円と大幅に増え、類似団体内で上位となった。これは、ふるさとづくり応援寄付金代行業務等の委託費が増加したためである。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42,899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上位となっ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繰越金の増により積立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金が増加したが、今年度は平年並みの額に戻ったことに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29972</xdr:rowOff>
    </xdr:from>
    <xdr:to>
      <xdr:col>24</xdr:col>
      <xdr:colOff>63500</xdr:colOff>
      <xdr:row>33</xdr:row>
      <xdr:rowOff>81788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687822"/>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81788</xdr:rowOff>
    </xdr:from>
    <xdr:to>
      <xdr:col>19</xdr:col>
      <xdr:colOff>177800</xdr:colOff>
      <xdr:row>33</xdr:row>
      <xdr:rowOff>98552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7396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33</xdr:row>
      <xdr:rowOff>112078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75640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59499</xdr:rowOff>
    </xdr:from>
    <xdr:to>
      <xdr:col>10</xdr:col>
      <xdr:colOff>114300</xdr:colOff>
      <xdr:row>33</xdr:row>
      <xdr:rowOff>112078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54589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150622</xdr:rowOff>
    </xdr:from>
    <xdr:to>
      <xdr:col>24</xdr:col>
      <xdr:colOff>114300</xdr:colOff>
      <xdr:row>33</xdr:row>
      <xdr:rowOff>80772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2049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30988</xdr:rowOff>
    </xdr:from>
    <xdr:to>
      <xdr:col>20</xdr:col>
      <xdr:colOff>38100</xdr:colOff>
      <xdr:row>33</xdr:row>
      <xdr:rowOff>132588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149115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61278</xdr:rowOff>
    </xdr:from>
    <xdr:to>
      <xdr:col>10</xdr:col>
      <xdr:colOff>165100</xdr:colOff>
      <xdr:row>33</xdr:row>
      <xdr:rowOff>162878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7955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8699</xdr:rowOff>
    </xdr:from>
    <xdr:to>
      <xdr:col>6</xdr:col>
      <xdr:colOff>38100</xdr:colOff>
      <xdr:row>32</xdr:row>
      <xdr:rowOff>110299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126826</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122506</xdr:rowOff>
    </xdr:from>
    <xdr:to>
      <xdr:col>24</xdr:col>
      <xdr:colOff>63500</xdr:colOff>
      <xdr:row>54</xdr:row>
      <xdr:rowOff>155356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380806"/>
          <a:ext cx="8382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122506</xdr:rowOff>
    </xdr:from>
    <xdr:to>
      <xdr:col>19</xdr:col>
      <xdr:colOff>177800</xdr:colOff>
      <xdr:row>55</xdr:row>
      <xdr:rowOff>21377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380806"/>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21377</xdr:rowOff>
    </xdr:from>
    <xdr:to>
      <xdr:col>15</xdr:col>
      <xdr:colOff>50800</xdr:colOff>
      <xdr:row>55</xdr:row>
      <xdr:rowOff>34753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451127"/>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34753</xdr:rowOff>
    </xdr:from>
    <xdr:to>
      <xdr:col>10</xdr:col>
      <xdr:colOff>114300</xdr:colOff>
      <xdr:row>55</xdr:row>
      <xdr:rowOff>92850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46450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104556</xdr:rowOff>
    </xdr:from>
    <xdr:to>
      <xdr:col>24</xdr:col>
      <xdr:colOff>114300</xdr:colOff>
      <xdr:row>55</xdr:row>
      <xdr:rowOff>34706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127433</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71706</xdr:rowOff>
    </xdr:from>
    <xdr:to>
      <xdr:col>20</xdr:col>
      <xdr:colOff>38100</xdr:colOff>
      <xdr:row>55</xdr:row>
      <xdr:rowOff>1856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3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18383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10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142027</xdr:rowOff>
    </xdr:from>
    <xdr:to>
      <xdr:col>15</xdr:col>
      <xdr:colOff>101600</xdr:colOff>
      <xdr:row>55</xdr:row>
      <xdr:rowOff>72177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4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88704</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17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155403</xdr:rowOff>
    </xdr:from>
    <xdr:to>
      <xdr:col>10</xdr:col>
      <xdr:colOff>165100</xdr:colOff>
      <xdr:row>55</xdr:row>
      <xdr:rowOff>85553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102080</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1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42050</xdr:rowOff>
    </xdr:from>
    <xdr:to>
      <xdr:col>6</xdr:col>
      <xdr:colOff>38100</xdr:colOff>
      <xdr:row>55</xdr:row>
      <xdr:rowOff>143650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160177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2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153279</xdr:rowOff>
    </xdr:from>
    <xdr:to>
      <xdr:col>24</xdr:col>
      <xdr:colOff>63500</xdr:colOff>
      <xdr:row>76</xdr:row>
      <xdr:rowOff>59004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012029"/>
          <a:ext cx="8382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153279</xdr:rowOff>
    </xdr:from>
    <xdr:to>
      <xdr:col>19</xdr:col>
      <xdr:colOff>177800</xdr:colOff>
      <xdr:row>76</xdr:row>
      <xdr:rowOff>67470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012029"/>
          <a:ext cx="889000" cy="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67470</xdr:rowOff>
    </xdr:from>
    <xdr:to>
      <xdr:col>15</xdr:col>
      <xdr:colOff>50800</xdr:colOff>
      <xdr:row>76</xdr:row>
      <xdr:rowOff>77819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097670"/>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77819</xdr:rowOff>
    </xdr:from>
    <xdr:to>
      <xdr:col>10</xdr:col>
      <xdr:colOff>114300</xdr:colOff>
      <xdr:row>77</xdr:row>
      <xdr:rowOff>75563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08019"/>
          <a:ext cx="889000" cy="1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8204</xdr:rowOff>
    </xdr:from>
    <xdr:to>
      <xdr:col>24</xdr:col>
      <xdr:colOff>114300</xdr:colOff>
      <xdr:row>76</xdr:row>
      <xdr:rowOff>109804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31081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102479</xdr:rowOff>
    </xdr:from>
    <xdr:to>
      <xdr:col>20</xdr:col>
      <xdr:colOff>38100</xdr:colOff>
      <xdr:row>76</xdr:row>
      <xdr:rowOff>32629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49156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16670</xdr:rowOff>
    </xdr:from>
    <xdr:to>
      <xdr:col>15</xdr:col>
      <xdr:colOff>101600</xdr:colOff>
      <xdr:row>76</xdr:row>
      <xdr:rowOff>118270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0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134797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8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27019</xdr:rowOff>
    </xdr:from>
    <xdr:to>
      <xdr:col>10</xdr:col>
      <xdr:colOff>165100</xdr:colOff>
      <xdr:row>76</xdr:row>
      <xdr:rowOff>128619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145145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3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24763</xdr:rowOff>
    </xdr:from>
    <xdr:to>
      <xdr:col>6</xdr:col>
      <xdr:colOff>38100</xdr:colOff>
      <xdr:row>77</xdr:row>
      <xdr:rowOff>126363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117490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1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122185</xdr:rowOff>
    </xdr:from>
    <xdr:to>
      <xdr:col>24</xdr:col>
      <xdr:colOff>63500</xdr:colOff>
      <xdr:row>96</xdr:row>
      <xdr:rowOff>87764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409935"/>
          <a:ext cx="8382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122185</xdr:rowOff>
    </xdr:from>
    <xdr:to>
      <xdr:col>19</xdr:col>
      <xdr:colOff>177800</xdr:colOff>
      <xdr:row>96</xdr:row>
      <xdr:rowOff>41762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409935"/>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41762</xdr:rowOff>
    </xdr:from>
    <xdr:to>
      <xdr:col>15</xdr:col>
      <xdr:colOff>50800</xdr:colOff>
      <xdr:row>96</xdr:row>
      <xdr:rowOff>135128</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500962"/>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102874</xdr:rowOff>
    </xdr:from>
    <xdr:to>
      <xdr:col>10</xdr:col>
      <xdr:colOff>114300</xdr:colOff>
      <xdr:row>96</xdr:row>
      <xdr:rowOff>135128</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1130300" y="16562074"/>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36964</xdr:rowOff>
    </xdr:from>
    <xdr:to>
      <xdr:col>24</xdr:col>
      <xdr:colOff>114300</xdr:colOff>
      <xdr:row>96</xdr:row>
      <xdr:rowOff>138564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4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15391</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4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71385</xdr:rowOff>
    </xdr:from>
    <xdr:to>
      <xdr:col>20</xdr:col>
      <xdr:colOff>38100</xdr:colOff>
      <xdr:row>96</xdr:row>
      <xdr:rowOff>1535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18062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162412</xdr:rowOff>
    </xdr:from>
    <xdr:to>
      <xdr:col>15</xdr:col>
      <xdr:colOff>101600</xdr:colOff>
      <xdr:row>96</xdr:row>
      <xdr:rowOff>92562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109089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84328</xdr:rowOff>
    </xdr:from>
    <xdr:to>
      <xdr:col>10</xdr:col>
      <xdr:colOff>165100</xdr:colOff>
      <xdr:row>97</xdr:row>
      <xdr:rowOff>14478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5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5605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52074</xdr:rowOff>
    </xdr:from>
    <xdr:to>
      <xdr:col>6</xdr:col>
      <xdr:colOff>38100</xdr:colOff>
      <xdr:row>96</xdr:row>
      <xdr:rowOff>153674</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5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144801</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6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51981</xdr:rowOff>
    </xdr:from>
    <xdr:to>
      <xdr:col>55</xdr:col>
      <xdr:colOff>0</xdr:colOff>
      <xdr:row>54</xdr:row>
      <xdr:rowOff>124130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310281"/>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124130</xdr:rowOff>
    </xdr:from>
    <xdr:to>
      <xdr:col>50</xdr:col>
      <xdr:colOff>114300</xdr:colOff>
      <xdr:row>55</xdr:row>
      <xdr:rowOff>61620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382430"/>
          <a:ext cx="889000" cy="1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52591</xdr:rowOff>
    </xdr:from>
    <xdr:to>
      <xdr:col>45</xdr:col>
      <xdr:colOff>177800</xdr:colOff>
      <xdr:row>55</xdr:row>
      <xdr:rowOff>61620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48234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52591</xdr:rowOff>
    </xdr:from>
    <xdr:to>
      <xdr:col>41</xdr:col>
      <xdr:colOff>50800</xdr:colOff>
      <xdr:row>56</xdr:row>
      <xdr:rowOff>108369</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482341"/>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1181</xdr:rowOff>
    </xdr:from>
    <xdr:to>
      <xdr:col>55</xdr:col>
      <xdr:colOff>50800</xdr:colOff>
      <xdr:row>54</xdr:row>
      <xdr:rowOff>102781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24058</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1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73330</xdr:rowOff>
    </xdr:from>
    <xdr:to>
      <xdr:col>50</xdr:col>
      <xdr:colOff>165100</xdr:colOff>
      <xdr:row>55</xdr:row>
      <xdr:rowOff>3480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20007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1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10820</xdr:rowOff>
    </xdr:from>
    <xdr:to>
      <xdr:col>46</xdr:col>
      <xdr:colOff>38100</xdr:colOff>
      <xdr:row>55</xdr:row>
      <xdr:rowOff>112420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4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128947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2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1791</xdr:rowOff>
    </xdr:from>
    <xdr:to>
      <xdr:col>41</xdr:col>
      <xdr:colOff>101600</xdr:colOff>
      <xdr:row>55</xdr:row>
      <xdr:rowOff>103391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4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119918</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20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57569</xdr:rowOff>
    </xdr:from>
    <xdr:to>
      <xdr:col>36</xdr:col>
      <xdr:colOff>165100</xdr:colOff>
      <xdr:row>56</xdr:row>
      <xdr:rowOff>159169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6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4246</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4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57036</xdr:rowOff>
    </xdr:from>
    <xdr:to>
      <xdr:col>55</xdr:col>
      <xdr:colOff>0</xdr:colOff>
      <xdr:row>76</xdr:row>
      <xdr:rowOff>120435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2229986"/>
          <a:ext cx="838200" cy="9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120435</xdr:rowOff>
    </xdr:from>
    <xdr:to>
      <xdr:col>50</xdr:col>
      <xdr:colOff>114300</xdr:colOff>
      <xdr:row>77</xdr:row>
      <xdr:rowOff>109119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150635"/>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62903</xdr:rowOff>
    </xdr:from>
    <xdr:to>
      <xdr:col>45</xdr:col>
      <xdr:colOff>177800</xdr:colOff>
      <xdr:row>77</xdr:row>
      <xdr:rowOff>109119</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093103"/>
          <a:ext cx="8890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162509</xdr:rowOff>
    </xdr:from>
    <xdr:to>
      <xdr:col>41</xdr:col>
      <xdr:colOff>50800</xdr:colOff>
      <xdr:row>76</xdr:row>
      <xdr:rowOff>62903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021259"/>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6236</xdr:rowOff>
    </xdr:from>
    <xdr:to>
      <xdr:col>55</xdr:col>
      <xdr:colOff>50800</xdr:colOff>
      <xdr:row>71</xdr:row>
      <xdr:rowOff>107836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21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130713</xdr:rowOff>
    </xdr:from>
    <xdr:ext cx="599010"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21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69635</xdr:rowOff>
    </xdr:from>
    <xdr:to>
      <xdr:col>50</xdr:col>
      <xdr:colOff>165100</xdr:colOff>
      <xdr:row>76</xdr:row>
      <xdr:rowOff>171235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16311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28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58319</xdr:rowOff>
    </xdr:from>
    <xdr:to>
      <xdr:col>46</xdr:col>
      <xdr:colOff>38100</xdr:colOff>
      <xdr:row>77</xdr:row>
      <xdr:rowOff>159919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4996</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12103</xdr:rowOff>
    </xdr:from>
    <xdr:to>
      <xdr:col>41</xdr:col>
      <xdr:colOff>101600</xdr:colOff>
      <xdr:row>76</xdr:row>
      <xdr:rowOff>113703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130230</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111709</xdr:rowOff>
    </xdr:from>
    <xdr:to>
      <xdr:col>36</xdr:col>
      <xdr:colOff>165100</xdr:colOff>
      <xdr:row>76</xdr:row>
      <xdr:rowOff>41859</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29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58386</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2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35496</xdr:rowOff>
    </xdr:from>
    <xdr:to>
      <xdr:col>55</xdr:col>
      <xdr:colOff>0</xdr:colOff>
      <xdr:row>95</xdr:row>
      <xdr:rowOff>110210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5980346"/>
          <a:ext cx="838200" cy="4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35496</xdr:rowOff>
    </xdr:from>
    <xdr:to>
      <xdr:col>50</xdr:col>
      <xdr:colOff>114300</xdr:colOff>
      <xdr:row>94</xdr:row>
      <xdr:rowOff>61390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5980346"/>
          <a:ext cx="889000" cy="1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61390</xdr:rowOff>
    </xdr:from>
    <xdr:to>
      <xdr:col>45</xdr:col>
      <xdr:colOff>177800</xdr:colOff>
      <xdr:row>95</xdr:row>
      <xdr:rowOff>109429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177690"/>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122637</xdr:rowOff>
    </xdr:from>
    <xdr:to>
      <xdr:col>41</xdr:col>
      <xdr:colOff>50800</xdr:colOff>
      <xdr:row>95</xdr:row>
      <xdr:rowOff>109429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238937"/>
          <a:ext cx="8890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59410</xdr:rowOff>
    </xdr:from>
    <xdr:to>
      <xdr:col>55</xdr:col>
      <xdr:colOff>50800</xdr:colOff>
      <xdr:row>95</xdr:row>
      <xdr:rowOff>161010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3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82287</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1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156146</xdr:rowOff>
    </xdr:from>
    <xdr:to>
      <xdr:col>50</xdr:col>
      <xdr:colOff>165100</xdr:colOff>
      <xdr:row>93</xdr:row>
      <xdr:rowOff>86296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59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102823</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57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10590</xdr:rowOff>
    </xdr:from>
    <xdr:to>
      <xdr:col>46</xdr:col>
      <xdr:colOff>38100</xdr:colOff>
      <xdr:row>94</xdr:row>
      <xdr:rowOff>112190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128717</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590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58629</xdr:rowOff>
    </xdr:from>
    <xdr:to>
      <xdr:col>41</xdr:col>
      <xdr:colOff>101600</xdr:colOff>
      <xdr:row>95</xdr:row>
      <xdr:rowOff>160229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3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5306</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5" y="1612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71837</xdr:rowOff>
    </xdr:from>
    <xdr:to>
      <xdr:col>36</xdr:col>
      <xdr:colOff>165100</xdr:colOff>
      <xdr:row>95</xdr:row>
      <xdr:rowOff>1987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18514</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5" y="159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30375</xdr:rowOff>
    </xdr:from>
    <xdr:to>
      <xdr:col>85</xdr:col>
      <xdr:colOff>127000</xdr:colOff>
      <xdr:row>38</xdr:row>
      <xdr:rowOff>48314</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545475"/>
          <a:ext cx="8382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27011</xdr:rowOff>
    </xdr:from>
    <xdr:to>
      <xdr:col>81</xdr:col>
      <xdr:colOff>50800</xdr:colOff>
      <xdr:row>38</xdr:row>
      <xdr:rowOff>48314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542111"/>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27011</xdr:rowOff>
    </xdr:from>
    <xdr:to>
      <xdr:col>76</xdr:col>
      <xdr:colOff>114300</xdr:colOff>
      <xdr:row>38</xdr:row>
      <xdr:rowOff>56882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54211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56882</xdr:rowOff>
    </xdr:from>
    <xdr:to>
      <xdr:col>71</xdr:col>
      <xdr:colOff>177800</xdr:colOff>
      <xdr:row>38</xdr:row>
      <xdr:rowOff>76454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571982"/>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151025</xdr:rowOff>
    </xdr:from>
    <xdr:to>
      <xdr:col>85</xdr:col>
      <xdr:colOff>177800</xdr:colOff>
      <xdr:row>38</xdr:row>
      <xdr:rowOff>81175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4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65952</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4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168964</xdr:rowOff>
    </xdr:from>
    <xdr:to>
      <xdr:col>81</xdr:col>
      <xdr:colOff>101600</xdr:colOff>
      <xdr:row>38</xdr:row>
      <xdr:rowOff>99114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90241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147661</xdr:rowOff>
    </xdr:from>
    <xdr:to>
      <xdr:col>76</xdr:col>
      <xdr:colOff>165100</xdr:colOff>
      <xdr:row>38</xdr:row>
      <xdr:rowOff>77811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4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68938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5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6082</xdr:rowOff>
    </xdr:from>
    <xdr:to>
      <xdr:col>72</xdr:col>
      <xdr:colOff>38100</xdr:colOff>
      <xdr:row>38</xdr:row>
      <xdr:rowOff>107682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98809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6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25654</xdr:rowOff>
    </xdr:from>
    <xdr:to>
      <xdr:col>67</xdr:col>
      <xdr:colOff>101600</xdr:colOff>
      <xdr:row>38</xdr:row>
      <xdr:rowOff>127254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118381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100046</xdr:rowOff>
    </xdr:from>
    <xdr:to>
      <xdr:col>85</xdr:col>
      <xdr:colOff>127000</xdr:colOff>
      <xdr:row>54</xdr:row>
      <xdr:rowOff>112466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8843996"/>
          <a:ext cx="8382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112466</xdr:rowOff>
    </xdr:from>
    <xdr:to>
      <xdr:col>81</xdr:col>
      <xdr:colOff>50800</xdr:colOff>
      <xdr:row>56</xdr:row>
      <xdr:rowOff>75380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75380</xdr:rowOff>
    </xdr:from>
    <xdr:to>
      <xdr:col>76</xdr:col>
      <xdr:colOff>114300</xdr:colOff>
      <xdr:row>57</xdr:row>
      <xdr:rowOff>64586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676580"/>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64586</xdr:rowOff>
    </xdr:from>
    <xdr:to>
      <xdr:col>71</xdr:col>
      <xdr:colOff>177800</xdr:colOff>
      <xdr:row>57</xdr:row>
      <xdr:rowOff>89065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837236"/>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49246</xdr:rowOff>
    </xdr:from>
    <xdr:to>
      <xdr:col>85</xdr:col>
      <xdr:colOff>177800</xdr:colOff>
      <xdr:row>51</xdr:row>
      <xdr:rowOff>150846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2273</xdr:rowOff>
    </xdr:from>
    <xdr:ext cx="599010"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87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61666</xdr:rowOff>
    </xdr:from>
    <xdr:to>
      <xdr:col>81</xdr:col>
      <xdr:colOff>101600</xdr:colOff>
      <xdr:row>54</xdr:row>
      <xdr:rowOff>163266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8343</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181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24580</xdr:rowOff>
    </xdr:from>
    <xdr:to>
      <xdr:col>76</xdr:col>
      <xdr:colOff>165100</xdr:colOff>
      <xdr:row>56</xdr:row>
      <xdr:rowOff>126180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142707</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292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13786</xdr:rowOff>
    </xdr:from>
    <xdr:to>
      <xdr:col>72</xdr:col>
      <xdr:colOff>38100</xdr:colOff>
      <xdr:row>57</xdr:row>
      <xdr:rowOff>115386</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7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131913</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38265</xdr:rowOff>
    </xdr:from>
    <xdr:to>
      <xdr:col>67</xdr:col>
      <xdr:colOff>101600</xdr:colOff>
      <xdr:row>57</xdr:row>
      <xdr:rowOff>139865</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156392</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3544</xdr:rowOff>
    </xdr:from>
    <xdr:to>
      <xdr:col>85</xdr:col>
      <xdr:colOff>127000</xdr:colOff>
      <xdr:row>79</xdr:row>
      <xdr:rowOff>18669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48094"/>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3544</xdr:rowOff>
    </xdr:from>
    <xdr:to>
      <xdr:col>81</xdr:col>
      <xdr:colOff>50800</xdr:colOff>
      <xdr:row>79</xdr:row>
      <xdr:rowOff>43993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48094"/>
          <a:ext cx="889000" cy="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41960</xdr:rowOff>
    </xdr:from>
    <xdr:to>
      <xdr:col>76</xdr:col>
      <xdr:colOff>114300</xdr:colOff>
      <xdr:row>79</xdr:row>
      <xdr:rowOff>43993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86510"/>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32055</xdr:rowOff>
    </xdr:from>
    <xdr:to>
      <xdr:col>71</xdr:col>
      <xdr:colOff>177800</xdr:colOff>
      <xdr:row>79</xdr:row>
      <xdr:rowOff>41960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7660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139319</xdr:rowOff>
    </xdr:from>
    <xdr:to>
      <xdr:col>85</xdr:col>
      <xdr:colOff>177800</xdr:colOff>
      <xdr:row>79</xdr:row>
      <xdr:rowOff>69469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124194</xdr:rowOff>
    </xdr:from>
    <xdr:to>
      <xdr:col>81</xdr:col>
      <xdr:colOff>101600</xdr:colOff>
      <xdr:row>79</xdr:row>
      <xdr:rowOff>54344</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45471</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5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164643</xdr:rowOff>
    </xdr:from>
    <xdr:to>
      <xdr:col>76</xdr:col>
      <xdr:colOff>165100</xdr:colOff>
      <xdr:row>79</xdr:row>
      <xdr:rowOff>94793</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85920</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35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162610</xdr:rowOff>
    </xdr:from>
    <xdr:to>
      <xdr:col>72</xdr:col>
      <xdr:colOff>38100</xdr:colOff>
      <xdr:row>79</xdr:row>
      <xdr:rowOff>92760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83887</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4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152705</xdr:rowOff>
    </xdr:from>
    <xdr:to>
      <xdr:col>67</xdr:col>
      <xdr:colOff>101600</xdr:colOff>
      <xdr:row>79</xdr:row>
      <xdr:rowOff>82855</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73982</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6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101273</xdr:rowOff>
    </xdr:from>
    <xdr:to>
      <xdr:col>85</xdr:col>
      <xdr:colOff>127000</xdr:colOff>
      <xdr:row>97</xdr:row>
      <xdr:rowOff>106896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73192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86299</xdr:rowOff>
    </xdr:from>
    <xdr:to>
      <xdr:col>81</xdr:col>
      <xdr:colOff>50800</xdr:colOff>
      <xdr:row>97</xdr:row>
      <xdr:rowOff>101273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16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84981</xdr:rowOff>
    </xdr:from>
    <xdr:to>
      <xdr:col>76</xdr:col>
      <xdr:colOff>114300</xdr:colOff>
      <xdr:row>97</xdr:row>
      <xdr:rowOff>86299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15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78146</xdr:rowOff>
    </xdr:from>
    <xdr:to>
      <xdr:col>71</xdr:col>
      <xdr:colOff>177800</xdr:colOff>
      <xdr:row>97</xdr:row>
      <xdr:rowOff>84981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708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56096</xdr:rowOff>
    </xdr:from>
    <xdr:to>
      <xdr:col>85</xdr:col>
      <xdr:colOff>177800</xdr:colOff>
      <xdr:row>97</xdr:row>
      <xdr:rowOff>157696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34523</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50473</xdr:rowOff>
    </xdr:from>
    <xdr:to>
      <xdr:col>81</xdr:col>
      <xdr:colOff>101600</xdr:colOff>
      <xdr:row>97</xdr:row>
      <xdr:rowOff>152073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6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143200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35499</xdr:rowOff>
    </xdr:from>
    <xdr:to>
      <xdr:col>76</xdr:col>
      <xdr:colOff>165100</xdr:colOff>
      <xdr:row>97</xdr:row>
      <xdr:rowOff>137099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128226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34181</xdr:rowOff>
    </xdr:from>
    <xdr:to>
      <xdr:col>72</xdr:col>
      <xdr:colOff>38100</xdr:colOff>
      <xdr:row>97</xdr:row>
      <xdr:rowOff>135781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126908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27346</xdr:rowOff>
    </xdr:from>
    <xdr:to>
      <xdr:col>67</xdr:col>
      <xdr:colOff>101600</xdr:colOff>
      <xdr:row>97</xdr:row>
      <xdr:rowOff>128946</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120073</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118,950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91,342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公民館建設事業やダム工事事業に関連する事業費の減少に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345,408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138,260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位となった。これは村内中学校の統合整備事業によるものである。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107,009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72,492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万座毛周辺活性化施設整備工事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・村内中学校の統合整備事業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から取り崩す額が大きくなってきたことから、財政調整基金と併せて公共施設整備基金への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積み立てを優先的に行ってきたが、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令和元年度についてはこれまでの残高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やや下回るけっかとなった。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翌年度に繰り越すべき財源が増加したため増減の幅が縮小した。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・全会計で黒字の状態が続いており、健全な財政状況にあるといえる。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水道事業については、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村内での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需要増により健全な状態が続いているが、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年度より水道管の更新事業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を実施しているた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め、今後も計画的な運営が求められる。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により適正な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Y41" sqref="BY41:CM4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13357356</v>
      </c>
      <c r="BO4" s="393"/>
      <c r="BP4" s="393"/>
      <c r="BQ4" s="393"/>
      <c r="BR4" s="393"/>
      <c r="BS4" s="393"/>
      <c r="BT4" s="393"/>
      <c r="BU4" s="394"/>
      <c r="BV4" s="392">
        <v>12355641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4.8</v>
      </c>
      <c r="CU4" s="399"/>
      <c r="CV4" s="399"/>
      <c r="CW4" s="399"/>
      <c r="CX4" s="399"/>
      <c r="CY4" s="399"/>
      <c r="CZ4" s="399"/>
      <c r="DA4" s="400"/>
      <c r="DB4" s="398">
        <v>10.8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12919392</v>
      </c>
      <c r="BO5" s="430"/>
      <c r="BP5" s="430"/>
      <c r="BQ5" s="430"/>
      <c r="BR5" s="430"/>
      <c r="BS5" s="430"/>
      <c r="BT5" s="430"/>
      <c r="BU5" s="431"/>
      <c r="BV5" s="429">
        <v>11870124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77.900000000000006</v>
      </c>
      <c r="CU5" s="427"/>
      <c r="CV5" s="427"/>
      <c r="CW5" s="427"/>
      <c r="CX5" s="427"/>
      <c r="CY5" s="427"/>
      <c r="CZ5" s="427"/>
      <c r="DA5" s="428"/>
      <c r="DB5" s="426">
        <v>77.599999999999994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437964</v>
      </c>
      <c r="BO6" s="430"/>
      <c r="BP6" s="430"/>
      <c r="BQ6" s="430"/>
      <c r="BR6" s="430"/>
      <c r="BS6" s="430"/>
      <c r="BT6" s="430"/>
      <c r="BU6" s="431"/>
      <c r="BV6" s="429">
        <v>485517</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80.400000000000006</v>
      </c>
      <c r="CU6" s="467"/>
      <c r="CV6" s="467"/>
      <c r="CW6" s="467"/>
      <c r="CX6" s="467"/>
      <c r="CY6" s="467"/>
      <c r="CZ6" s="467"/>
      <c r="DA6" s="468"/>
      <c r="DB6" s="466">
        <v>80.2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277333</v>
      </c>
      <c r="BO7" s="430"/>
      <c r="BP7" s="430"/>
      <c r="BQ7" s="430"/>
      <c r="BR7" s="430"/>
      <c r="BS7" s="430"/>
      <c r="BT7" s="430"/>
      <c r="BU7" s="431"/>
      <c r="BV7" s="429">
        <v>127378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3343959</v>
      </c>
      <c r="CU7" s="430"/>
      <c r="CV7" s="430"/>
      <c r="CW7" s="430"/>
      <c r="CX7" s="430"/>
      <c r="CY7" s="430"/>
      <c r="CZ7" s="430"/>
      <c r="DA7" s="431"/>
      <c r="DB7" s="429">
        <v>3303468</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160631</v>
      </c>
      <c r="BO8" s="430"/>
      <c r="BP8" s="430"/>
      <c r="BQ8" s="430"/>
      <c r="BR8" s="430"/>
      <c r="BS8" s="430"/>
      <c r="BT8" s="430"/>
      <c r="BU8" s="431"/>
      <c r="BV8" s="429">
        <v>358139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0.56999999999999995</v>
      </c>
      <c r="CU8" s="470"/>
      <c r="CV8" s="470"/>
      <c r="CW8" s="470"/>
      <c r="CX8" s="470"/>
      <c r="CY8" s="470"/>
      <c r="CZ8" s="470"/>
      <c r="DA8" s="471"/>
      <c r="DB8" s="469">
        <v>0.55000000000000004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10652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-197508</v>
      </c>
      <c r="BO9" s="430"/>
      <c r="BP9" s="430"/>
      <c r="BQ9" s="430"/>
      <c r="BR9" s="430"/>
      <c r="BS9" s="430"/>
      <c r="BT9" s="430"/>
      <c r="BU9" s="431"/>
      <c r="BV9" s="429">
        <v>-316545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6.9</v>
      </c>
      <c r="CU9" s="427"/>
      <c r="CV9" s="427"/>
      <c r="CW9" s="427"/>
      <c r="CX9" s="427"/>
      <c r="CY9" s="427"/>
      <c r="CZ9" s="427"/>
      <c r="DA9" s="428"/>
      <c r="DB9" s="426">
        <v>6.2</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10144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151604</v>
      </c>
      <c r="BO10" s="430"/>
      <c r="BP10" s="430"/>
      <c r="BQ10" s="430"/>
      <c r="BR10" s="430"/>
      <c r="BS10" s="430"/>
      <c r="BT10" s="430"/>
      <c r="BU10" s="431"/>
      <c r="BV10" s="429">
        <v>446524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11064</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254872</v>
      </c>
      <c r="BO12" s="430"/>
      <c r="BP12" s="430"/>
      <c r="BQ12" s="430"/>
      <c r="BR12" s="430"/>
      <c r="BS12" s="430"/>
      <c r="BT12" s="430"/>
      <c r="BU12" s="431"/>
      <c r="BV12" s="429">
        <v>430653</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10235</v>
      </c>
      <c r="S13" s="514"/>
      <c r="T13" s="514"/>
      <c r="U13" s="514"/>
      <c r="V13" s="515"/>
      <c r="W13" s="445" t="s">
        <v>138</v>
      </c>
      <c r="X13" s="446"/>
      <c r="Y13" s="446"/>
      <c r="Z13" s="446"/>
      <c r="AA13" s="446"/>
      <c r="AB13" s="436"/>
      <c r="AC13" s="480">
        <v>806</v>
      </c>
      <c r="AD13" s="481"/>
      <c r="AE13" s="481"/>
      <c r="AF13" s="481"/>
      <c r="AG13" s="523"/>
      <c r="AH13" s="480">
        <v>643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-300776</v>
      </c>
      <c r="BO13" s="430"/>
      <c r="BP13" s="430"/>
      <c r="BQ13" s="430"/>
      <c r="BR13" s="430"/>
      <c r="BS13" s="430"/>
      <c r="BT13" s="430"/>
      <c r="BU13" s="431"/>
      <c r="BV13" s="429">
        <v>-300674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5.3</v>
      </c>
      <c r="CU13" s="427"/>
      <c r="CV13" s="427"/>
      <c r="CW13" s="427"/>
      <c r="CX13" s="427"/>
      <c r="CY13" s="427"/>
      <c r="CZ13" s="427"/>
      <c r="DA13" s="428"/>
      <c r="DB13" s="426">
        <v>5.6</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11038</v>
      </c>
      <c r="S14" s="514"/>
      <c r="T14" s="514"/>
      <c r="U14" s="514"/>
      <c r="V14" s="515"/>
      <c r="W14" s="419"/>
      <c r="X14" s="420"/>
      <c r="Y14" s="420"/>
      <c r="Z14" s="420"/>
      <c r="AA14" s="420"/>
      <c r="AB14" s="409"/>
      <c r="AC14" s="516">
        <v>15.4</v>
      </c>
      <c r="AD14" s="517"/>
      <c r="AE14" s="517"/>
      <c r="AF14" s="517"/>
      <c r="AG14" s="518"/>
      <c r="AH14" s="516">
        <v>14.7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136</v>
      </c>
      <c r="CU14" s="528"/>
      <c r="CV14" s="528"/>
      <c r="CW14" s="528"/>
      <c r="CX14" s="528"/>
      <c r="CY14" s="528"/>
      <c r="CZ14" s="528"/>
      <c r="DA14" s="529"/>
      <c r="DB14" s="527" t="s">
        <v>136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10246</v>
      </c>
      <c r="S15" s="514"/>
      <c r="T15" s="514"/>
      <c r="U15" s="514"/>
      <c r="V15" s="515"/>
      <c r="W15" s="445" t="s">
        <v>145</v>
      </c>
      <c r="X15" s="446"/>
      <c r="Y15" s="446"/>
      <c r="Z15" s="446"/>
      <c r="AA15" s="446"/>
      <c r="AB15" s="436"/>
      <c r="AC15" s="480">
        <v>482</v>
      </c>
      <c r="AD15" s="481"/>
      <c r="AE15" s="481"/>
      <c r="AF15" s="481"/>
      <c r="AG15" s="523"/>
      <c r="AH15" s="480">
        <v>553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1611090</v>
      </c>
      <c r="BO15" s="393"/>
      <c r="BP15" s="393"/>
      <c r="BQ15" s="393"/>
      <c r="BR15" s="393"/>
      <c r="BS15" s="393"/>
      <c r="BT15" s="393"/>
      <c r="BU15" s="394"/>
      <c r="BV15" s="392">
        <v>1528318</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9.1999999999999993</v>
      </c>
      <c r="AD16" s="517"/>
      <c r="AE16" s="517"/>
      <c r="AF16" s="517"/>
      <c r="AG16" s="518"/>
      <c r="AH16" s="516">
        <v>12.6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2724013</v>
      </c>
      <c r="BO16" s="430"/>
      <c r="BP16" s="430"/>
      <c r="BQ16" s="430"/>
      <c r="BR16" s="430"/>
      <c r="BS16" s="430"/>
      <c r="BT16" s="430"/>
      <c r="BU16" s="431"/>
      <c r="BV16" s="429">
        <v>2675496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3938</v>
      </c>
      <c r="AD17" s="481"/>
      <c r="AE17" s="481"/>
      <c r="AF17" s="481"/>
      <c r="AG17" s="523"/>
      <c r="AH17" s="480">
        <v>3180</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2096336</v>
      </c>
      <c r="BO17" s="430"/>
      <c r="BP17" s="430"/>
      <c r="BQ17" s="430"/>
      <c r="BR17" s="430"/>
      <c r="BS17" s="430"/>
      <c r="BT17" s="430"/>
      <c r="BU17" s="431"/>
      <c r="BV17" s="429">
        <v>1985275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50.83</v>
      </c>
      <c r="M18" s="545"/>
      <c r="N18" s="545"/>
      <c r="O18" s="545"/>
      <c r="P18" s="545"/>
      <c r="Q18" s="545"/>
      <c r="R18" s="546"/>
      <c r="S18" s="546"/>
      <c r="T18" s="546"/>
      <c r="U18" s="546"/>
      <c r="V18" s="547"/>
      <c r="W18" s="447"/>
      <c r="X18" s="448"/>
      <c r="Y18" s="448"/>
      <c r="Z18" s="448"/>
      <c r="AA18" s="448"/>
      <c r="AB18" s="439"/>
      <c r="AC18" s="548">
        <v>75.400000000000006</v>
      </c>
      <c r="AD18" s="549"/>
      <c r="AE18" s="549"/>
      <c r="AF18" s="549"/>
      <c r="AG18" s="550"/>
      <c r="AH18" s="548">
        <v>72.7</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3652057</v>
      </c>
      <c r="BO18" s="430"/>
      <c r="BP18" s="430"/>
      <c r="BQ18" s="430"/>
      <c r="BR18" s="430"/>
      <c r="BS18" s="430"/>
      <c r="BT18" s="430"/>
      <c r="BU18" s="431"/>
      <c r="BV18" s="429">
        <v>3563917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210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5796118</v>
      </c>
      <c r="BO19" s="430"/>
      <c r="BP19" s="430"/>
      <c r="BQ19" s="430"/>
      <c r="BR19" s="430"/>
      <c r="BS19" s="430"/>
      <c r="BT19" s="430"/>
      <c r="BU19" s="431"/>
      <c r="BV19" s="429">
        <v>6430412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4065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5323909</v>
      </c>
      <c r="BO23" s="430"/>
      <c r="BP23" s="430"/>
      <c r="BQ23" s="430"/>
      <c r="BR23" s="430"/>
      <c r="BS23" s="430"/>
      <c r="BT23" s="430"/>
      <c r="BU23" s="431"/>
      <c r="BV23" s="429">
        <v>4101809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7520</v>
      </c>
      <c r="R24" s="481"/>
      <c r="S24" s="481"/>
      <c r="T24" s="481"/>
      <c r="U24" s="481"/>
      <c r="V24" s="523"/>
      <c r="W24" s="582"/>
      <c r="X24" s="570"/>
      <c r="Y24" s="571"/>
      <c r="Z24" s="479" t="s">
        <v>169</v>
      </c>
      <c r="AA24" s="459"/>
      <c r="AB24" s="459"/>
      <c r="AC24" s="459"/>
      <c r="AD24" s="459"/>
      <c r="AE24" s="459"/>
      <c r="AF24" s="459"/>
      <c r="AG24" s="460"/>
      <c r="AH24" s="480">
        <v>113</v>
      </c>
      <c r="AI24" s="481"/>
      <c r="AJ24" s="481"/>
      <c r="AK24" s="481"/>
      <c r="AL24" s="523"/>
      <c r="AM24" s="480">
        <v>348944</v>
      </c>
      <c r="AN24" s="481"/>
      <c r="AO24" s="481"/>
      <c r="AP24" s="481"/>
      <c r="AQ24" s="481"/>
      <c r="AR24" s="523"/>
      <c r="AS24" s="480">
        <v>3088</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3802667</v>
      </c>
      <c r="BO24" s="430"/>
      <c r="BP24" s="430"/>
      <c r="BQ24" s="430"/>
      <c r="BR24" s="430"/>
      <c r="BS24" s="430"/>
      <c r="BT24" s="430"/>
      <c r="BU24" s="431"/>
      <c r="BV24" s="429">
        <v>3462392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6080</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136</v>
      </c>
      <c r="AN25" s="481"/>
      <c r="AO25" s="481"/>
      <c r="AP25" s="481"/>
      <c r="AQ25" s="481"/>
      <c r="AR25" s="523"/>
      <c r="AS25" s="480" t="s">
        <v>136</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1669455</v>
      </c>
      <c r="BO25" s="393"/>
      <c r="BP25" s="393"/>
      <c r="BQ25" s="393"/>
      <c r="BR25" s="393"/>
      <c r="BS25" s="393"/>
      <c r="BT25" s="393"/>
      <c r="BU25" s="394"/>
      <c r="BV25" s="392">
        <v>526515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5710</v>
      </c>
      <c r="R26" s="481"/>
      <c r="S26" s="481"/>
      <c r="T26" s="481"/>
      <c r="U26" s="481"/>
      <c r="V26" s="523"/>
      <c r="W26" s="582"/>
      <c r="X26" s="570"/>
      <c r="Y26" s="571"/>
      <c r="Z26" s="479" t="s">
        <v>176</v>
      </c>
      <c r="AA26" s="592"/>
      <c r="AB26" s="592"/>
      <c r="AC26" s="592"/>
      <c r="AD26" s="592"/>
      <c r="AE26" s="592"/>
      <c r="AF26" s="592"/>
      <c r="AG26" s="593"/>
      <c r="AH26" s="480">
        <v>1</v>
      </c>
      <c r="AI26" s="481"/>
      <c r="AJ26" s="481"/>
      <c r="AK26" s="481"/>
      <c r="AL26" s="523"/>
      <c r="AM26" s="480" t="s">
        <v>177</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2710</v>
      </c>
      <c r="R27" s="481"/>
      <c r="S27" s="481"/>
      <c r="T27" s="481"/>
      <c r="U27" s="481"/>
      <c r="V27" s="523"/>
      <c r="W27" s="582"/>
      <c r="X27" s="570"/>
      <c r="Y27" s="571"/>
      <c r="Z27" s="479" t="s">
        <v>182</v>
      </c>
      <c r="AA27" s="459"/>
      <c r="AB27" s="459"/>
      <c r="AC27" s="459"/>
      <c r="AD27" s="459"/>
      <c r="AE27" s="459"/>
      <c r="AF27" s="459"/>
      <c r="AG27" s="460"/>
      <c r="AH27" s="480">
        <v>8</v>
      </c>
      <c r="AI27" s="481"/>
      <c r="AJ27" s="481"/>
      <c r="AK27" s="481"/>
      <c r="AL27" s="523"/>
      <c r="AM27" s="480">
        <v>24024</v>
      </c>
      <c r="AN27" s="481"/>
      <c r="AO27" s="481"/>
      <c r="AP27" s="481"/>
      <c r="AQ27" s="481"/>
      <c r="AR27" s="523"/>
      <c r="AS27" s="480">
        <v>3003</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86073</v>
      </c>
      <c r="BO27" s="606"/>
      <c r="BP27" s="606"/>
      <c r="BQ27" s="606"/>
      <c r="BR27" s="606"/>
      <c r="BS27" s="606"/>
      <c r="BT27" s="606"/>
      <c r="BU27" s="607"/>
      <c r="BV27" s="605">
        <v>85988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2260</v>
      </c>
      <c r="R28" s="481"/>
      <c r="S28" s="481"/>
      <c r="T28" s="481"/>
      <c r="U28" s="481"/>
      <c r="V28" s="523"/>
      <c r="W28" s="582"/>
      <c r="X28" s="570"/>
      <c r="Y28" s="571"/>
      <c r="Z28" s="479" t="s">
        <v>185</v>
      </c>
      <c r="AA28" s="459"/>
      <c r="AB28" s="459"/>
      <c r="AC28" s="459"/>
      <c r="AD28" s="459"/>
      <c r="AE28" s="459"/>
      <c r="AF28" s="459"/>
      <c r="AG28" s="460"/>
      <c r="AH28" s="480" t="s">
        <v>173</v>
      </c>
      <c r="AI28" s="481"/>
      <c r="AJ28" s="481"/>
      <c r="AK28" s="481"/>
      <c r="AL28" s="523"/>
      <c r="AM28" s="480" t="s">
        <v>186</v>
      </c>
      <c r="AN28" s="481"/>
      <c r="AO28" s="481"/>
      <c r="AP28" s="481"/>
      <c r="AQ28" s="481"/>
      <c r="AR28" s="523"/>
      <c r="AS28" s="480" t="s">
        <v>186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1828497</v>
      </c>
      <c r="BO28" s="393"/>
      <c r="BP28" s="393"/>
      <c r="BQ28" s="393"/>
      <c r="BR28" s="393"/>
      <c r="BS28" s="393"/>
      <c r="BT28" s="393"/>
      <c r="BU28" s="394"/>
      <c r="BV28" s="392">
        <v>1931765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14</v>
      </c>
      <c r="M29" s="481"/>
      <c r="N29" s="481"/>
      <c r="O29" s="481"/>
      <c r="P29" s="523"/>
      <c r="Q29" s="480">
        <v>2100</v>
      </c>
      <c r="R29" s="481"/>
      <c r="S29" s="481"/>
      <c r="T29" s="481"/>
      <c r="U29" s="481"/>
      <c r="V29" s="523"/>
      <c r="W29" s="583"/>
      <c r="X29" s="584"/>
      <c r="Y29" s="585"/>
      <c r="Z29" s="479" t="s">
        <v>189</v>
      </c>
      <c r="AA29" s="459"/>
      <c r="AB29" s="459"/>
      <c r="AC29" s="459"/>
      <c r="AD29" s="459"/>
      <c r="AE29" s="459"/>
      <c r="AF29" s="459"/>
      <c r="AG29" s="460"/>
      <c r="AH29" s="480">
        <v>121</v>
      </c>
      <c r="AI29" s="481"/>
      <c r="AJ29" s="481"/>
      <c r="AK29" s="481"/>
      <c r="AL29" s="523"/>
      <c r="AM29" s="480">
        <v>372968</v>
      </c>
      <c r="AN29" s="481"/>
      <c r="AO29" s="481"/>
      <c r="AP29" s="481"/>
      <c r="AQ29" s="481"/>
      <c r="AR29" s="523"/>
      <c r="AS29" s="480">
        <v>3082</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483765</v>
      </c>
      <c r="BO29" s="430"/>
      <c r="BP29" s="430"/>
      <c r="BQ29" s="430"/>
      <c r="BR29" s="430"/>
      <c r="BS29" s="430"/>
      <c r="BT29" s="430"/>
      <c r="BU29" s="431"/>
      <c r="BV29" s="429">
        <v>483303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2398294</v>
      </c>
      <c r="BO30" s="606"/>
      <c r="BP30" s="606"/>
      <c r="BQ30" s="606"/>
      <c r="BR30" s="606"/>
      <c r="BS30" s="606"/>
      <c r="BT30" s="606"/>
      <c r="BU30" s="607"/>
      <c r="BV30" s="605">
        <v>2547166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199</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恩納村国民健康保険特別会計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沖縄県市町村自治会館管理組合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沖縄県市町村総合事務組合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金武地区消防衛生組合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沖縄県町村交通災害共済組合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北部広域市町村圏事務組合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沖縄県介護保険広域連合（一般会計）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沖縄県介護保険広域連合（特別会計）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13</v>
      </c>
      <c r="BX41" s="618"/>
      <c r="BY41" s="619" t="str">
        <f>IF('各会計、関係団体の財政状況及び健全化判断比率'!B75="","",'各会計、関係団体の財政状況及び健全化判断比率'!B75)</f>
        <v>沖縄県後期高齢者医療広域（一般会計）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14</v>
      </c>
      <c r="BX42" s="618"/>
      <c r="BY42" s="619" t="str">
        <f>IF('各会計、関係団体の財政状況及び健全化判断比率'!B76="","",'各会計、関係団体の財政状況及び健全化判断比率'!B76)</f>
        <v>沖縄県後期高齢者医療広域（特別会計）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15</v>
      </c>
      <c r="BX43" s="618"/>
      <c r="BY43" s="619" t="str">
        <f>IF('各会計、関係団体の財政状況及び健全化判断比率'!B77="","",'各会計、関係団体の財政状況及び健全化判断比率'!B77)</f>
        <v>中部北環境施設組合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CQLYxEEbD3jF4wLTFnDqzebVAL9pzePx+GUMuUiCqj8rOLfSezXn6k/EFRFTOoSf1B901WTwqmHOSPU8lhPZTA==" saltValue="5OgvJ1YxwAUw4tWZb1d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09" t="s">
        <v>574</v>
      </c>
      <c r="D34" s="1209"/>
      <c r="E34" s="1210"/>
      <c r="F34" s="32">
        <v>22.43</v>
      </c>
      <c r="G34" s="33">
        <v>19.46</v>
      </c>
      <c r="H34" s="33">
        <v>18.96</v>
      </c>
      <c r="I34" s="33">
        <v>19.63</v>
      </c>
      <c r="J34" s="34">
        <v>21.67</v>
      </c>
      <c r="K34" s="22"/>
      <c r="L34" s="22"/>
      <c r="M34" s="22"/>
      <c r="N34" s="22"/>
      <c r="O34" s="22"/>
      <c r="P34" s="22"/>
    </row>
    <row r="35" spans="1:16" ht="39" customHeight="1">
      <c r="A35" s="22"/>
      <c r="B35" s="35"/>
      <c r="C35" s="1203" t="s">
        <v>575</v>
      </c>
      <c r="D35" s="1204"/>
      <c r="E35" s="1205"/>
      <c r="F35" s="36">
        <v>9.33</v>
      </c>
      <c r="G35" s="37">
        <v>7.88</v>
      </c>
      <c r="H35" s="37">
        <v>20.68</v>
      </c>
      <c r="I35" s="37">
        <v>10.84</v>
      </c>
      <c r="J35" s="38">
        <v>4.8</v>
      </c>
      <c r="K35" s="22"/>
      <c r="L35" s="22"/>
      <c r="M35" s="22"/>
      <c r="N35" s="22"/>
      <c r="O35" s="22"/>
      <c r="P35" s="22"/>
    </row>
    <row r="36" spans="1:16" ht="39" customHeight="1">
      <c r="A36" s="22"/>
      <c r="B36" s="35"/>
      <c r="C36" s="1203" t="s">
        <v>576</v>
      </c>
      <c r="D36" s="1204"/>
      <c r="E36" s="1205"/>
      <c r="F36" s="36">
        <v>4.1900000000000004</v>
      </c>
      <c r="G36" s="37">
        <v>1.87</v>
      </c>
      <c r="H36" s="37">
        <v>3.66</v>
      </c>
      <c r="I36" s="37">
        <v>1.46</v>
      </c>
      <c r="J36" s="38">
        <v>1.02</v>
      </c>
      <c r="K36" s="22"/>
      <c r="L36" s="22"/>
      <c r="M36" s="22"/>
      <c r="N36" s="22"/>
      <c r="O36" s="22"/>
      <c r="P36" s="22"/>
    </row>
    <row r="37" spans="1:16" ht="39" customHeight="1">
      <c r="A37" s="22"/>
      <c r="B37" s="35"/>
      <c r="C37" s="1203" t="s">
        <v>577</v>
      </c>
      <c r="D37" s="1204"/>
      <c r="E37" s="1205"/>
      <c r="F37" s="36">
        <v>0.57999999999999996</v>
      </c>
      <c r="G37" s="37">
        <v>0.23</v>
      </c>
      <c r="H37" s="37">
        <v>0.18</v>
      </c>
      <c r="I37" s="37">
        <v>0.23</v>
      </c>
      <c r="J37" s="38">
        <v>0.36</v>
      </c>
      <c r="K37" s="22"/>
      <c r="L37" s="22"/>
      <c r="M37" s="22"/>
      <c r="N37" s="22"/>
      <c r="O37" s="22"/>
      <c r="P37" s="22"/>
    </row>
    <row r="38" spans="1:16" ht="39" customHeight="1">
      <c r="A38" s="22"/>
      <c r="B38" s="35"/>
      <c r="C38" s="1203" t="s">
        <v>578</v>
      </c>
      <c r="D38" s="1204"/>
      <c r="E38" s="1205"/>
      <c r="F38" s="36">
        <v>0</v>
      </c>
      <c r="G38" s="37">
        <v>0</v>
      </c>
      <c r="H38" s="37">
        <v>0</v>
      </c>
      <c r="I38" s="37">
        <v>0</v>
      </c>
      <c r="J38" s="38">
        <v>0</v>
      </c>
      <c r="K38" s="22"/>
      <c r="L38" s="22"/>
      <c r="M38" s="22"/>
      <c r="N38" s="22"/>
      <c r="O38" s="22"/>
      <c r="P38" s="22"/>
    </row>
    <row r="39" spans="1:16" ht="39" customHeight="1">
      <c r="A39" s="22"/>
      <c r="B39" s="35"/>
      <c r="C39" s="1203"/>
      <c r="D39" s="1204"/>
      <c r="E39" s="1205"/>
      <c r="F39" s="36"/>
      <c r="G39" s="37"/>
      <c r="H39" s="37"/>
      <c r="I39" s="37"/>
      <c r="J39" s="38"/>
      <c r="K39" s="22"/>
      <c r="L39" s="22"/>
      <c r="M39" s="22"/>
      <c r="N39" s="22"/>
      <c r="O39" s="22"/>
      <c r="P39" s="22"/>
    </row>
    <row r="40" spans="1:16" ht="39" customHeight="1">
      <c r="A40" s="22"/>
      <c r="B40" s="35"/>
      <c r="C40" s="1203"/>
      <c r="D40" s="1204"/>
      <c r="E40" s="1205"/>
      <c r="F40" s="36"/>
      <c r="G40" s="37"/>
      <c r="H40" s="37"/>
      <c r="I40" s="37"/>
      <c r="J40" s="38"/>
      <c r="K40" s="22"/>
      <c r="L40" s="22"/>
      <c r="M40" s="22"/>
      <c r="N40" s="22"/>
      <c r="O40" s="22"/>
      <c r="P40" s="22"/>
    </row>
    <row r="41" spans="1:16" ht="39" customHeight="1">
      <c r="A41" s="22"/>
      <c r="B41" s="35"/>
      <c r="C41" s="1203"/>
      <c r="D41" s="1204"/>
      <c r="E41" s="1205"/>
      <c r="F41" s="36"/>
      <c r="G41" s="37"/>
      <c r="H41" s="37"/>
      <c r="I41" s="37"/>
      <c r="J41" s="38"/>
      <c r="K41" s="22"/>
      <c r="L41" s="22"/>
      <c r="M41" s="22"/>
      <c r="N41" s="22"/>
      <c r="O41" s="22"/>
      <c r="P41" s="22"/>
    </row>
    <row r="42" spans="1:16" ht="39" customHeight="1">
      <c r="A42" s="22"/>
      <c r="B42" s="39"/>
      <c r="C42" s="1203" t="s">
        <v>579</v>
      </c>
      <c r="D42" s="1204"/>
      <c r="E42" s="1205"/>
      <c r="F42" s="36" t="s">
        <v>524</v>
      </c>
      <c r="G42" s="37" t="s">
        <v>524</v>
      </c>
      <c r="H42" s="37" t="s">
        <v>524</v>
      </c>
      <c r="I42" s="37" t="s">
        <v>524</v>
      </c>
      <c r="J42" s="38" t="s">
        <v>524</v>
      </c>
      <c r="K42" s="22"/>
      <c r="L42" s="22"/>
      <c r="M42" s="22"/>
      <c r="N42" s="22"/>
      <c r="O42" s="22"/>
      <c r="P42" s="22"/>
    </row>
    <row r="43" spans="1:16" ht="39" customHeight="1" thickBot="1">
      <c r="A43" s="22"/>
      <c r="B43" s="40"/>
      <c r="C43" s="1206" t="s">
        <v>580</v>
      </c>
      <c r="D43" s="1207"/>
      <c r="E43" s="1208"/>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tLStxVhs0W6n62quVfNQuq5ex7XWwCySjcXeGCETc6Hp4N2ksruYhUHSa+wcdttnVT5xgZ/1yYOzPpGlOaDBA==" saltValue="kL4SXKGYCo6nTbBancc1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1" t="s">
        <v>11</v>
      </c>
      <c r="C45" s="1212"/>
      <c r="D45" s="58"/>
      <c r="E45" s="1217" t="s">
        <v>12</v>
      </c>
      <c r="F45" s="1217"/>
      <c r="G45" s="1217"/>
      <c r="H45" s="1217"/>
      <c r="I45" s="1217"/>
      <c r="J45" s="1218"/>
      <c r="K45" s="59">
        <v>443</v>
      </c>
      <c r="L45" s="60">
        <v>436</v>
      </c>
      <c r="M45" s="60">
        <v>432</v>
      </c>
      <c r="N45" s="60">
        <v>414</v>
      </c>
      <c r="O45" s="61">
        <v>407</v>
      </c>
      <c r="P45" s="48"/>
      <c r="Q45" s="48"/>
      <c r="R45" s="48"/>
      <c r="S45" s="48"/>
      <c r="T45" s="48"/>
      <c r="U45" s="48"/>
    </row>
    <row r="46" spans="1:21" ht="30.75" customHeight="1">
      <c r="A46" s="48"/>
      <c r="B46" s="1213"/>
      <c r="C46" s="1214"/>
      <c r="D46" s="62"/>
      <c r="E46" s="1219" t="s">
        <v>13</v>
      </c>
      <c r="F46" s="1219"/>
      <c r="G46" s="1219"/>
      <c r="H46" s="1219"/>
      <c r="I46" s="1219"/>
      <c r="J46" s="1220"/>
      <c r="K46" s="63" t="s">
        <v>524</v>
      </c>
      <c r="L46" s="64" t="s">
        <v>524</v>
      </c>
      <c r="M46" s="64" t="s">
        <v>524</v>
      </c>
      <c r="N46" s="64" t="s">
        <v>524</v>
      </c>
      <c r="O46" s="65" t="s">
        <v>524</v>
      </c>
      <c r="P46" s="48"/>
      <c r="Q46" s="48"/>
      <c r="R46" s="48"/>
      <c r="S46" s="48"/>
      <c r="T46" s="48"/>
      <c r="U46" s="48"/>
    </row>
    <row r="47" spans="1:21" ht="30.75" customHeight="1">
      <c r="A47" s="48"/>
      <c r="B47" s="1213"/>
      <c r="C47" s="1214"/>
      <c r="D47" s="62"/>
      <c r="E47" s="1219" t="s">
        <v>14</v>
      </c>
      <c r="F47" s="1219"/>
      <c r="G47" s="1219"/>
      <c r="H47" s="1219"/>
      <c r="I47" s="1219"/>
      <c r="J47" s="1220"/>
      <c r="K47" s="63" t="s">
        <v>524</v>
      </c>
      <c r="L47" s="64" t="s">
        <v>524</v>
      </c>
      <c r="M47" s="64" t="s">
        <v>524</v>
      </c>
      <c r="N47" s="64" t="s">
        <v>524</v>
      </c>
      <c r="O47" s="65" t="s">
        <v>524</v>
      </c>
      <c r="P47" s="48"/>
      <c r="Q47" s="48"/>
      <c r="R47" s="48"/>
      <c r="S47" s="48"/>
      <c r="T47" s="48"/>
      <c r="U47" s="48"/>
    </row>
    <row r="48" spans="1:21" ht="30.75" customHeight="1">
      <c r="A48" s="48"/>
      <c r="B48" s="1213"/>
      <c r="C48" s="1214"/>
      <c r="D48" s="62"/>
      <c r="E48" s="1219" t="s">
        <v>15</v>
      </c>
      <c r="F48" s="1219"/>
      <c r="G48" s="1219"/>
      <c r="H48" s="1219"/>
      <c r="I48" s="1219"/>
      <c r="J48" s="1220"/>
      <c r="K48" s="63">
        <v>27</v>
      </c>
      <c r="L48" s="64">
        <v>27</v>
      </c>
      <c r="M48" s="64">
        <v>27</v>
      </c>
      <c r="N48" s="64">
        <v>35</v>
      </c>
      <c r="O48" s="65">
        <v>41</v>
      </c>
      <c r="P48" s="48"/>
      <c r="Q48" s="48"/>
      <c r="R48" s="48"/>
      <c r="S48" s="48"/>
      <c r="T48" s="48"/>
      <c r="U48" s="48"/>
    </row>
    <row r="49" spans="1:21" ht="30.75" customHeight="1">
      <c r="A49" s="48"/>
      <c r="B49" s="1213"/>
      <c r="C49" s="1214"/>
      <c r="D49" s="62"/>
      <c r="E49" s="1219" t="s">
        <v>16</v>
      </c>
      <c r="F49" s="1219"/>
      <c r="G49" s="1219"/>
      <c r="H49" s="1219"/>
      <c r="I49" s="1219"/>
      <c r="J49" s="1220"/>
      <c r="K49" s="63">
        <v>62</v>
      </c>
      <c r="L49" s="64">
        <v>56</v>
      </c>
      <c r="M49" s="64">
        <v>56</v>
      </c>
      <c r="N49" s="64">
        <v>22</v>
      </c>
      <c r="O49" s="65">
        <v>27</v>
      </c>
      <c r="P49" s="48"/>
      <c r="Q49" s="48"/>
      <c r="R49" s="48"/>
      <c r="S49" s="48"/>
      <c r="T49" s="48"/>
      <c r="U49" s="48"/>
    </row>
    <row r="50" spans="1:21" ht="30.75" customHeight="1">
      <c r="A50" s="48"/>
      <c r="B50" s="1213"/>
      <c r="C50" s="1214"/>
      <c r="D50" s="62"/>
      <c r="E50" s="1219" t="s">
        <v>17</v>
      </c>
      <c r="F50" s="1219"/>
      <c r="G50" s="1219"/>
      <c r="H50" s="1219"/>
      <c r="I50" s="1219"/>
      <c r="J50" s="1220"/>
      <c r="K50" s="63" t="s">
        <v>524</v>
      </c>
      <c r="L50" s="64" t="s">
        <v>524</v>
      </c>
      <c r="M50" s="64" t="s">
        <v>524</v>
      </c>
      <c r="N50" s="64" t="s">
        <v>524</v>
      </c>
      <c r="O50" s="65" t="s">
        <v>524</v>
      </c>
      <c r="P50" s="48"/>
      <c r="Q50" s="48"/>
      <c r="R50" s="48"/>
      <c r="S50" s="48"/>
      <c r="T50" s="48"/>
      <c r="U50" s="48"/>
    </row>
    <row r="51" spans="1:21" ht="30.75" customHeight="1">
      <c r="A51" s="48"/>
      <c r="B51" s="1215"/>
      <c r="C51" s="1216"/>
      <c r="D51" s="66"/>
      <c r="E51" s="1219" t="s">
        <v>18</v>
      </c>
      <c r="F51" s="1219"/>
      <c r="G51" s="1219"/>
      <c r="H51" s="1219"/>
      <c r="I51" s="1219"/>
      <c r="J51" s="1220"/>
      <c r="K51" s="63" t="s">
        <v>524</v>
      </c>
      <c r="L51" s="64" t="s">
        <v>524</v>
      </c>
      <c r="M51" s="64" t="s">
        <v>524</v>
      </c>
      <c r="N51" s="64" t="s">
        <v>524</v>
      </c>
      <c r="O51" s="65" t="s">
        <v>524</v>
      </c>
      <c r="P51" s="48"/>
      <c r="Q51" s="48"/>
      <c r="R51" s="48"/>
      <c r="S51" s="48"/>
      <c r="T51" s="48"/>
      <c r="U51" s="48"/>
    </row>
    <row r="52" spans="1:21" ht="30.75" customHeight="1">
      <c r="A52" s="48"/>
      <c r="B52" s="1221" t="s">
        <v>19</v>
      </c>
      <c r="C52" s="1222"/>
      <c r="D52" s="66"/>
      <c r="E52" s="1219" t="s">
        <v>20</v>
      </c>
      <c r="F52" s="1219"/>
      <c r="G52" s="1219"/>
      <c r="H52" s="1219"/>
      <c r="I52" s="1219"/>
      <c r="J52" s="1220"/>
      <c r="K52" s="63">
        <v>347</v>
      </c>
      <c r="L52" s="64">
        <v>346</v>
      </c>
      <c r="M52" s="64">
        <v>332</v>
      </c>
      <c r="N52" s="64">
        <v>334</v>
      </c>
      <c r="O52" s="65">
        <v>319</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185</v>
      </c>
      <c r="L53" s="69">
        <v>173</v>
      </c>
      <c r="M53" s="69">
        <v>183</v>
      </c>
      <c r="N53" s="69">
        <v>137</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27" t="s">
        <v>25</v>
      </c>
      <c r="C57" s="1228"/>
      <c r="D57" s="1231" t="s">
        <v>26</v>
      </c>
      <c r="E57" s="1232"/>
      <c r="F57" s="1232"/>
      <c r="G57" s="1232"/>
      <c r="H57" s="1232"/>
      <c r="I57" s="1232"/>
      <c r="J57" s="1233"/>
      <c r="K57" s="83"/>
      <c r="L57" s="84"/>
      <c r="M57" s="84"/>
      <c r="N57" s="84"/>
      <c r="O57" s="85"/>
    </row>
    <row r="58" spans="1:21" ht="31.5" customHeight="1" thickBot="1">
      <c r="B58" s="1229"/>
      <c r="C58" s="1230"/>
      <c r="D58" s="1234" t="s">
        <v>27</v>
      </c>
      <c r="E58" s="1235"/>
      <c r="F58" s="1235"/>
      <c r="G58" s="1235"/>
      <c r="H58" s="1235"/>
      <c r="I58" s="1235"/>
      <c r="J58" s="123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hdGCCv1NEXRvXEM7cy3DRxZR4gAS9POH7z8t7Cyfj8Re2ab2Y3Qvb8mIhSxEkiqEGVFpaOq5ZxuMJHJGHbnVw==" saltValue="6Knassv0hBamhQhrIPud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election activeCell="I46" sqref="I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37" t="s">
        <v>30</v>
      </c>
      <c r="C41" s="1238"/>
      <c r="D41" s="102"/>
      <c r="E41" s="1243" t="s">
        <v>31</v>
      </c>
      <c r="F41" s="1243"/>
      <c r="G41" s="1243"/>
      <c r="H41" s="1244"/>
      <c r="I41" s="103">
        <v>4016</v>
      </c>
      <c r="J41" s="104">
        <v>3786</v>
      </c>
      <c r="K41" s="104">
        <v>3661</v>
      </c>
      <c r="L41" s="104">
        <v>4102</v>
      </c>
      <c r="M41" s="105">
        <v>5324</v>
      </c>
    </row>
    <row r="42" spans="2:13" ht="27.75" customHeight="1">
      <c r="B42" s="1239"/>
      <c r="C42" s="1240"/>
      <c r="D42" s="106"/>
      <c r="E42" s="1245" t="s">
        <v>32</v>
      </c>
      <c r="F42" s="1245"/>
      <c r="G42" s="1245"/>
      <c r="H42" s="1246"/>
      <c r="I42" s="107" t="s">
        <v>524</v>
      </c>
      <c r="J42" s="108" t="s">
        <v>524</v>
      </c>
      <c r="K42" s="108" t="s">
        <v>524</v>
      </c>
      <c r="L42" s="108" t="s">
        <v>524</v>
      </c>
      <c r="M42" s="109" t="s">
        <v>524</v>
      </c>
    </row>
    <row r="43" spans="2:13" ht="27.75" customHeight="1">
      <c r="B43" s="1239"/>
      <c r="C43" s="1240"/>
      <c r="D43" s="106"/>
      <c r="E43" s="1245" t="s">
        <v>33</v>
      </c>
      <c r="F43" s="1245"/>
      <c r="G43" s="1245"/>
      <c r="H43" s="1246"/>
      <c r="I43" s="107">
        <v>692</v>
      </c>
      <c r="J43" s="108">
        <v>741</v>
      </c>
      <c r="K43" s="108">
        <v>770</v>
      </c>
      <c r="L43" s="108">
        <v>767</v>
      </c>
      <c r="M43" s="109">
        <v>796</v>
      </c>
    </row>
    <row r="44" spans="2:13" ht="27.75" customHeight="1">
      <c r="B44" s="1239"/>
      <c r="C44" s="1240"/>
      <c r="D44" s="106"/>
      <c r="E44" s="1245" t="s">
        <v>34</v>
      </c>
      <c r="F44" s="1245"/>
      <c r="G44" s="1245"/>
      <c r="H44" s="1246"/>
      <c r="I44" s="107">
        <v>292</v>
      </c>
      <c r="J44" s="108">
        <v>249</v>
      </c>
      <c r="K44" s="108">
        <v>201</v>
      </c>
      <c r="L44" s="108">
        <v>194</v>
      </c>
      <c r="M44" s="109">
        <v>167</v>
      </c>
    </row>
    <row r="45" spans="2:13" ht="27.75" customHeight="1">
      <c r="B45" s="1239"/>
      <c r="C45" s="1240"/>
      <c r="D45" s="106"/>
      <c r="E45" s="1245" t="s">
        <v>35</v>
      </c>
      <c r="F45" s="1245"/>
      <c r="G45" s="1245"/>
      <c r="H45" s="1246"/>
      <c r="I45" s="107">
        <v>408</v>
      </c>
      <c r="J45" s="108">
        <v>349</v>
      </c>
      <c r="K45" s="108">
        <v>256</v>
      </c>
      <c r="L45" s="108">
        <v>268</v>
      </c>
      <c r="M45" s="109">
        <v>242</v>
      </c>
    </row>
    <row r="46" spans="2:13" ht="27.75" customHeight="1">
      <c r="B46" s="1239"/>
      <c r="C46" s="1240"/>
      <c r="D46" s="110"/>
      <c r="E46" s="1245" t="s">
        <v>36</v>
      </c>
      <c r="F46" s="1245"/>
      <c r="G46" s="1245"/>
      <c r="H46" s="1246"/>
      <c r="I46" s="107" t="s">
        <v>524</v>
      </c>
      <c r="J46" s="108" t="s">
        <v>524</v>
      </c>
      <c r="K46" s="108" t="s">
        <v>524</v>
      </c>
      <c r="L46" s="108" t="s">
        <v>524</v>
      </c>
      <c r="M46" s="109" t="s">
        <v>524</v>
      </c>
    </row>
    <row r="47" spans="2:13" ht="27.75" customHeight="1">
      <c r="B47" s="1239"/>
      <c r="C47" s="1240"/>
      <c r="D47" s="111"/>
      <c r="E47" s="1247" t="s">
        <v>37</v>
      </c>
      <c r="F47" s="1248"/>
      <c r="G47" s="1248"/>
      <c r="H47" s="1249"/>
      <c r="I47" s="107" t="s">
        <v>524</v>
      </c>
      <c r="J47" s="108" t="s">
        <v>524</v>
      </c>
      <c r="K47" s="108" t="s">
        <v>524</v>
      </c>
      <c r="L47" s="108" t="s">
        <v>524</v>
      </c>
      <c r="M47" s="109" t="s">
        <v>524</v>
      </c>
    </row>
    <row r="48" spans="2:13" ht="27.75" customHeight="1">
      <c r="B48" s="1239"/>
      <c r="C48" s="1240"/>
      <c r="D48" s="106"/>
      <c r="E48" s="1245" t="s">
        <v>38</v>
      </c>
      <c r="F48" s="1245"/>
      <c r="G48" s="1245"/>
      <c r="H48" s="1246"/>
      <c r="I48" s="107" t="s">
        <v>524</v>
      </c>
      <c r="J48" s="108" t="s">
        <v>524</v>
      </c>
      <c r="K48" s="108" t="s">
        <v>524</v>
      </c>
      <c r="L48" s="108" t="s">
        <v>524</v>
      </c>
      <c r="M48" s="109" t="s">
        <v>524</v>
      </c>
    </row>
    <row r="49" spans="2:13" ht="27.75" customHeight="1">
      <c r="B49" s="1241"/>
      <c r="C49" s="1242"/>
      <c r="D49" s="106"/>
      <c r="E49" s="1245" t="s">
        <v>39</v>
      </c>
      <c r="F49" s="1245"/>
      <c r="G49" s="1245"/>
      <c r="H49" s="1246"/>
      <c r="I49" s="107" t="s">
        <v>524</v>
      </c>
      <c r="J49" s="108" t="s">
        <v>524</v>
      </c>
      <c r="K49" s="108" t="s">
        <v>524</v>
      </c>
      <c r="L49" s="108" t="s">
        <v>524</v>
      </c>
      <c r="M49" s="109" t="s">
        <v>524</v>
      </c>
    </row>
    <row r="50" spans="2:13" ht="27.75" customHeight="1">
      <c r="B50" s="1250" t="s">
        <v>40</v>
      </c>
      <c r="C50" s="1251"/>
      <c r="D50" s="112"/>
      <c r="E50" s="1245" t="s">
        <v>41</v>
      </c>
      <c r="F50" s="1245"/>
      <c r="G50" s="1245"/>
      <c r="H50" s="1246"/>
      <c r="I50" s="107">
        <v>4774</v>
      </c>
      <c r="J50" s="108">
        <v>5182</v>
      </c>
      <c r="K50" s="108">
        <v>4688</v>
      </c>
      <c r="L50" s="108">
        <v>4802</v>
      </c>
      <c r="M50" s="109">
        <v>4346</v>
      </c>
    </row>
    <row r="51" spans="2:13" ht="27.75" customHeight="1">
      <c r="B51" s="1239"/>
      <c r="C51" s="1240"/>
      <c r="D51" s="106"/>
      <c r="E51" s="1245" t="s">
        <v>42</v>
      </c>
      <c r="F51" s="1245"/>
      <c r="G51" s="1245"/>
      <c r="H51" s="1246"/>
      <c r="I51" s="107">
        <v>59</v>
      </c>
      <c r="J51" s="108">
        <v>66</v>
      </c>
      <c r="K51" s="108">
        <v>69</v>
      </c>
      <c r="L51" s="108">
        <v>58</v>
      </c>
      <c r="M51" s="109">
        <v>42</v>
      </c>
    </row>
    <row r="52" spans="2:13" ht="27.75" customHeight="1">
      <c r="B52" s="1241"/>
      <c r="C52" s="1242"/>
      <c r="D52" s="106"/>
      <c r="E52" s="1245" t="s">
        <v>43</v>
      </c>
      <c r="F52" s="1245"/>
      <c r="G52" s="1245"/>
      <c r="H52" s="1246"/>
      <c r="I52" s="107">
        <v>3541</v>
      </c>
      <c r="J52" s="108">
        <v>3360</v>
      </c>
      <c r="K52" s="108">
        <v>3418</v>
      </c>
      <c r="L52" s="108">
        <v>3372</v>
      </c>
      <c r="M52" s="109">
        <v>3763</v>
      </c>
    </row>
    <row r="53" spans="2:13" ht="27.75" customHeight="1" thickBot="1">
      <c r="B53" s="1252" t="s">
        <v>44</v>
      </c>
      <c r="C53" s="1253"/>
      <c r="D53" s="113"/>
      <c r="E53" s="1254" t="s">
        <v>45</v>
      </c>
      <c r="F53" s="1254"/>
      <c r="G53" s="1254"/>
      <c r="H53" s="1255"/>
      <c r="I53" s="114">
        <v>-2967</v>
      </c>
      <c r="J53" s="115">
        <v>-3484</v>
      </c>
      <c r="K53" s="115">
        <v>-3288</v>
      </c>
      <c r="L53" s="115">
        <v>-2901</v>
      </c>
      <c r="M53" s="116">
        <v>-1623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61zGsIcO3BqI5PcL639fbkpuExxHKKbIwMYbFoivCFvVMf0N9W+0lFOUpRBHGYAbcn82sNrifATpfUGsi0jWSA==" saltValue="5kj3Cm+zw7Eq6psyVrAP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0"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4" t="s">
        <v>48</v>
      </c>
      <c r="D55" s="1264"/>
      <c r="E55" s="1265"/>
      <c r="F55" s="128">
        <v>1916</v>
      </c>
      <c r="G55" s="128">
        <v>1932</v>
      </c>
      <c r="H55" s="129">
        <v>1828</v>
      </c>
    </row>
    <row r="56" spans="2:8" ht="52.5" customHeight="1">
      <c r="B56" s="130"/>
      <c r="C56" s="1266" t="s">
        <v>49</v>
      </c>
      <c r="D56" s="1266"/>
      <c r="E56" s="1267"/>
      <c r="F56" s="131">
        <v>482</v>
      </c>
      <c r="G56" s="131">
        <v>483</v>
      </c>
      <c r="H56" s="132">
        <v>484</v>
      </c>
    </row>
    <row r="57" spans="2:8" ht="53.25" customHeight="1">
      <c r="B57" s="130"/>
      <c r="C57" s="1268" t="s">
        <v>50</v>
      </c>
      <c r="D57" s="1268"/>
      <c r="E57" s="1269"/>
      <c r="F57" s="133">
        <v>2336</v>
      </c>
      <c r="G57" s="133">
        <v>2547</v>
      </c>
      <c r="H57" s="134">
        <v>2398</v>
      </c>
    </row>
    <row r="58" spans="2:8" ht="45.75" customHeight="1">
      <c r="B58" s="135"/>
      <c r="C58" s="1256" t="s">
        <v>587</v>
      </c>
      <c r="D58" s="1257"/>
      <c r="E58" s="1258"/>
      <c r="F58" s="136">
        <v>1753</v>
      </c>
      <c r="G58" s="136">
        <v>1853</v>
      </c>
      <c r="H58" s="137">
        <v>1388</v>
      </c>
    </row>
    <row r="59" spans="2:8" ht="45.75" customHeight="1">
      <c r="B59" s="135"/>
      <c r="C59" s="1256" t="s">
        <v>588</v>
      </c>
      <c r="D59" s="1257"/>
      <c r="E59" s="1258"/>
      <c r="F59" s="136">
        <v>154</v>
      </c>
      <c r="G59" s="136">
        <v>154</v>
      </c>
      <c r="H59" s="137">
        <v>154</v>
      </c>
    </row>
    <row r="60" spans="2:8" ht="45.75" customHeight="1">
      <c r="B60" s="135"/>
      <c r="C60" s="1256" t="s">
        <v>589</v>
      </c>
      <c r="D60" s="1257"/>
      <c r="E60" s="1258"/>
      <c r="F60" s="136">
        <v>85</v>
      </c>
      <c r="G60" s="136">
        <v>143</v>
      </c>
      <c r="H60" s="137">
        <v>445</v>
      </c>
    </row>
    <row r="61" spans="2:8" ht="45.75" customHeight="1">
      <c r="B61" s="135"/>
      <c r="C61" s="1256" t="s">
        <v>590</v>
      </c>
      <c r="D61" s="1257"/>
      <c r="E61" s="1258"/>
      <c r="F61" s="136">
        <v>118</v>
      </c>
      <c r="G61" s="136">
        <v>114</v>
      </c>
      <c r="H61" s="137">
        <v>104</v>
      </c>
    </row>
    <row r="62" spans="2:8" ht="45.75" customHeight="1" thickBot="1">
      <c r="B62" s="138"/>
      <c r="C62" s="1259" t="s">
        <v>591</v>
      </c>
      <c r="D62" s="1260"/>
      <c r="E62" s="1261"/>
      <c r="F62" s="139">
        <v>113</v>
      </c>
      <c r="G62" s="139">
        <v>113</v>
      </c>
      <c r="H62" s="140">
        <v>112</v>
      </c>
    </row>
    <row r="63" spans="2:8" ht="52.5" customHeight="1" thickBot="1">
      <c r="B63" s="141"/>
      <c r="C63" s="1262" t="s">
        <v>51</v>
      </c>
      <c r="D63" s="1262"/>
      <c r="E63" s="1263"/>
      <c r="F63" s="142">
        <v>4734</v>
      </c>
      <c r="G63" s="142">
        <v>4962</v>
      </c>
      <c r="H63" s="143">
        <v>4711</v>
      </c>
    </row>
    <row r="64" spans="2:8" ht="15" customHeight="1"/>
  </sheetData>
  <sheetProtection algorithmName="SHA-512" hashValue="2iuaxAjjs8n2ROM97zDKJ3Ein9015VryAPc7/YCvujiSrP4a8UzdM4nvX6BU6RH16bgGqn6siZemgv6MEfaR/A==" saltValue="HWgfk3YcFvYDwAPZEuo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190240</v>
      </c>
      <c r="E3" s="162"/>
      <c r="F3" s="163">
        <v>75972</v>
      </c>
      <c r="G3" s="164"/>
      <c r="H3" s="165"/>
    </row>
    <row r="4" spans="1:8">
      <c r="A4" s="166"/>
      <c r="B4" s="167"/>
      <c r="C4" s="168"/>
      <c r="D4" s="169">
        <v>25151</v>
      </c>
      <c r="E4" s="170"/>
      <c r="F4" s="171">
        <v>40712</v>
      </c>
      <c r="G4" s="172"/>
      <c r="H4" s="173"/>
    </row>
    <row r="5" spans="1:8">
      <c r="A5" s="154" t="s">
        <v>558</v>
      </c>
      <c r="B5" s="159"/>
      <c r="C5" s="160"/>
      <c r="D5" s="161">
        <v>204579</v>
      </c>
      <c r="E5" s="162"/>
      <c r="F5" s="163">
        <v>79466</v>
      </c>
      <c r="G5" s="164"/>
      <c r="H5" s="165"/>
    </row>
    <row r="6" spans="1:8">
      <c r="A6" s="166"/>
      <c r="B6" s="167"/>
      <c r="C6" s="168"/>
      <c r="D6" s="169">
        <v>45141</v>
      </c>
      <c r="E6" s="170"/>
      <c r="F6" s="171">
        <v>44645</v>
      </c>
      <c r="G6" s="172"/>
      <c r="H6" s="173"/>
    </row>
    <row r="7" spans="1:8">
      <c r="A7" s="154" t="s">
        <v>559</v>
      </c>
      <c r="B7" s="159"/>
      <c r="C7" s="160"/>
      <c r="D7" s="161">
        <v>263566</v>
      </c>
      <c r="E7" s="162"/>
      <c r="F7" s="163">
        <v>90072</v>
      </c>
      <c r="G7" s="164"/>
      <c r="H7" s="165"/>
    </row>
    <row r="8" spans="1:8">
      <c r="A8" s="166"/>
      <c r="B8" s="167"/>
      <c r="C8" s="168"/>
      <c r="D8" s="169">
        <v>98679</v>
      </c>
      <c r="E8" s="170"/>
      <c r="F8" s="171">
        <v>46083</v>
      </c>
      <c r="G8" s="172"/>
      <c r="H8" s="173"/>
    </row>
    <row r="9" spans="1:8">
      <c r="A9" s="154" t="s">
        <v>560</v>
      </c>
      <c r="B9" s="159"/>
      <c r="C9" s="160"/>
      <c r="D9" s="161">
        <v>414231</v>
      </c>
      <c r="E9" s="162"/>
      <c r="F9" s="163">
        <v>88328</v>
      </c>
      <c r="G9" s="164"/>
      <c r="H9" s="165"/>
    </row>
    <row r="10" spans="1:8">
      <c r="A10" s="166"/>
      <c r="B10" s="167"/>
      <c r="C10" s="168"/>
      <c r="D10" s="169">
        <v>117585</v>
      </c>
      <c r="E10" s="170"/>
      <c r="F10" s="171">
        <v>49013</v>
      </c>
      <c r="G10" s="172"/>
      <c r="H10" s="173"/>
    </row>
    <row r="11" spans="1:8">
      <c r="A11" s="154" t="s">
        <v>561</v>
      </c>
      <c r="B11" s="159"/>
      <c r="C11" s="160"/>
      <c r="D11" s="161">
        <v>498622</v>
      </c>
      <c r="E11" s="162"/>
      <c r="F11" s="163">
        <v>103390</v>
      </c>
      <c r="G11" s="164"/>
      <c r="H11" s="165"/>
    </row>
    <row r="12" spans="1:8">
      <c r="A12" s="166"/>
      <c r="B12" s="167"/>
      <c r="C12" s="174"/>
      <c r="D12" s="169">
        <v>61020</v>
      </c>
      <c r="E12" s="170"/>
      <c r="F12" s="171">
        <v>51269</v>
      </c>
      <c r="G12" s="172"/>
      <c r="H12" s="173"/>
    </row>
    <row r="13" spans="1:8">
      <c r="A13" s="154"/>
      <c r="B13" s="159"/>
      <c r="C13" s="175"/>
      <c r="D13" s="176">
        <v>314248</v>
      </c>
      <c r="E13" s="177"/>
      <c r="F13" s="178">
        <v>87446</v>
      </c>
      <c r="G13" s="179"/>
      <c r="H13" s="165"/>
    </row>
    <row r="14" spans="1:8">
      <c r="A14" s="166"/>
      <c r="B14" s="167"/>
      <c r="C14" s="168"/>
      <c r="D14" s="169">
        <v>69515</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9.33</v>
      </c>
      <c r="C19" s="180">
        <f>ROUND(VALUE(SUBSTITUTE(実質収支比率等に係る経年分析!G$48,"▲","-")),2)</f>
        <v>7.88</v>
      </c>
      <c r="D19" s="180">
        <f>ROUND(VALUE(SUBSTITUTE(実質収支比率等に係る経年分析!H$48,"▲","-")),2)</f>
        <v>20.68</v>
      </c>
      <c r="E19" s="180">
        <f>ROUND(VALUE(SUBSTITUTE(実質収支比率等に係る経年分析!I$48,"▲","-")),2)</f>
        <v>10.84</v>
      </c>
      <c r="F19" s="180">
        <f>ROUND(VALUE(SUBSTITUTE(実質収支比率等に係る経年分析!J$48,"▲","-")),2)</f>
        <v>4.8</v>
      </c>
    </row>
    <row r="20" spans="1:11">
      <c r="A20" s="180" t="s">
        <v>55</v>
      </c>
      <c r="B20" s="180">
        <f>ROUND(VALUE(SUBSTITUTE(実質収支比率等に係る経年分析!F$47,"▲","-")),2)</f>
        <v>61.33</v>
      </c>
      <c r="C20" s="180">
        <f>ROUND(VALUE(SUBSTITUTE(実質収支比率等に係る経年分析!G$47,"▲","-")),2)</f>
        <v>60.17</v>
      </c>
      <c r="D20" s="180">
        <f>ROUND(VALUE(SUBSTITUTE(実質収支比率等に係る経年分析!H$47,"▲","-")),2)</f>
        <v>58.73</v>
      </c>
      <c r="E20" s="180">
        <f>ROUND(VALUE(SUBSTITUTE(実質収支比率等に係る経年分析!I$47,"▲","-")),2)</f>
        <v>58.48</v>
      </c>
      <c r="F20" s="180">
        <f>ROUND(VALUE(SUBSTITUTE(実質収支比率等に係る経年分析!J$47,"▲","-")),2)</f>
        <v>54.68</v>
      </c>
    </row>
    <row r="21" spans="1:11">
      <c r="A21" s="180" t="s">
        <v>56</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-9.1</v>
      </c>
      <c r="F21" s="180">
        <f>IF(ISNUMBER(VALUE(SUBSTITUTE(実質収支比率等に係る経年分析!J$49,"▲","-"))),ROUND(VALUE(SUBSTITUTE(実質収支比率等に係る経年分析!J$49,"▲","-")),2),NA())</f>
        <v>-8.99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c r="A34" s="181" t="str">
        <f>IF(連結実質赤字比率に係る赤字・黒字の構成分析!C$36="",NA(),連結実質赤字比率に係る赤字・黒字の構成分析!C$36)</f>
        <v>恩納村国民健康保険特別会計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4.1900000000000004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21.67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347</v>
      </c>
      <c r="E42" s="182"/>
      <c r="F42" s="182"/>
      <c r="G42" s="182">
        <f>'実質公債費比率（分子）の構造'!L$52</f>
        <v>346</v>
      </c>
      <c r="H42" s="182"/>
      <c r="I42" s="182"/>
      <c r="J42" s="182">
        <f>'実質公債費比率（分子）の構造'!M$52</f>
        <v>332</v>
      </c>
      <c r="K42" s="182"/>
      <c r="L42" s="182"/>
      <c r="M42" s="182">
        <f>'実質公債費比率（分子）の構造'!N$52</f>
        <v>334</v>
      </c>
      <c r="N42" s="182"/>
      <c r="O42" s="182"/>
      <c r="P42" s="182">
        <f>'実質公債費比率（分子）の構造'!O$52</f>
        <v>319</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62</v>
      </c>
      <c r="C45" s="182"/>
      <c r="D45" s="182"/>
      <c r="E45" s="182">
        <f>'実質公債費比率（分子）の構造'!L$49</f>
        <v>56</v>
      </c>
      <c r="F45" s="182"/>
      <c r="G45" s="182"/>
      <c r="H45" s="182">
        <f>'実質公債費比率（分子）の構造'!M$49</f>
        <v>56</v>
      </c>
      <c r="I45" s="182"/>
      <c r="J45" s="182"/>
      <c r="K45" s="182">
        <f>'実質公債費比率（分子）の構造'!N$49</f>
        <v>22</v>
      </c>
      <c r="L45" s="182"/>
      <c r="M45" s="182"/>
      <c r="N45" s="182">
        <f>'実質公債費比率（分子）の構造'!O$49</f>
        <v>27</v>
      </c>
      <c r="O45" s="182"/>
      <c r="P45" s="182"/>
    </row>
    <row r="46" spans="1:16">
      <c r="A46" s="182" t="s">
        <v>66</v>
      </c>
      <c r="B46" s="182">
        <f>'実質公債費比率（分子）の構造'!K$48</f>
        <v>27</v>
      </c>
      <c r="C46" s="182"/>
      <c r="D46" s="182"/>
      <c r="E46" s="182">
        <f>'実質公債費比率（分子）の構造'!L$48</f>
        <v>27</v>
      </c>
      <c r="F46" s="182"/>
      <c r="G46" s="182"/>
      <c r="H46" s="182">
        <f>'実質公債費比率（分子）の構造'!M$48</f>
        <v>27</v>
      </c>
      <c r="I46" s="182"/>
      <c r="J46" s="182"/>
      <c r="K46" s="182">
        <f>'実質公債費比率（分子）の構造'!N$48</f>
        <v>35</v>
      </c>
      <c r="L46" s="182"/>
      <c r="M46" s="182"/>
      <c r="N46" s="182">
        <f>'実質公債費比率（分子）の構造'!O$48</f>
        <v>41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443</v>
      </c>
      <c r="C49" s="182"/>
      <c r="D49" s="182"/>
      <c r="E49" s="182">
        <f>'実質公債費比率（分子）の構造'!L$45</f>
        <v>436</v>
      </c>
      <c r="F49" s="182"/>
      <c r="G49" s="182"/>
      <c r="H49" s="182">
        <f>'実質公債費比率（分子）の構造'!M$45</f>
        <v>432</v>
      </c>
      <c r="I49" s="182"/>
      <c r="J49" s="182"/>
      <c r="K49" s="182">
        <f>'実質公債費比率（分子）の構造'!N$45</f>
        <v>414</v>
      </c>
      <c r="L49" s="182"/>
      <c r="M49" s="182"/>
      <c r="N49" s="182">
        <f>'実質公債費比率（分子）の構造'!O$45</f>
        <v>407</v>
      </c>
      <c r="O49" s="182"/>
      <c r="P49" s="182"/>
    </row>
    <row r="50" spans="1:16">
      <c r="A50" s="182" t="s">
        <v>70</v>
      </c>
      <c r="B50" s="182" t="e">
        <f>NA()</f>
        <v>#N/A</v>
      </c>
      <c r="C50" s="182">
        <f>IF(ISNUMBER('実質公債費比率（分子）の構造'!K$53),'実質公債費比率（分子）の構造'!K$53,NA())</f>
        <v>185</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137</v>
      </c>
      <c r="M50" s="182" t="e">
        <f>NA()</f>
        <v>#N/A</v>
      </c>
      <c r="N50" s="182" t="e">
        <f>NA()</f>
        <v>#N/A</v>
      </c>
      <c r="O50" s="182">
        <f>IF(ISNUMBER('実質公債費比率（分子）の構造'!O$53),'実質公債費比率（分子）の構造'!O$53,NA())</f>
        <v>156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3541</v>
      </c>
      <c r="E56" s="181"/>
      <c r="F56" s="181"/>
      <c r="G56" s="181">
        <f>'将来負担比率（分子）の構造'!J$52</f>
        <v>3360</v>
      </c>
      <c r="H56" s="181"/>
      <c r="I56" s="181"/>
      <c r="J56" s="181">
        <f>'将来負担比率（分子）の構造'!K$52</f>
        <v>3418</v>
      </c>
      <c r="K56" s="181"/>
      <c r="L56" s="181"/>
      <c r="M56" s="181">
        <f>'将来負担比率（分子）の構造'!L$52</f>
        <v>3372</v>
      </c>
      <c r="N56" s="181"/>
      <c r="O56" s="181"/>
      <c r="P56" s="181">
        <f>'将来負担比率（分子）の構造'!M$52</f>
        <v>3763</v>
      </c>
    </row>
    <row r="57" spans="1:16">
      <c r="A57" s="181" t="s">
        <v>42</v>
      </c>
      <c r="B57" s="181"/>
      <c r="C57" s="181"/>
      <c r="D57" s="181">
        <f>'将来負担比率（分子）の構造'!I$51</f>
        <v>59</v>
      </c>
      <c r="E57" s="181"/>
      <c r="F57" s="181"/>
      <c r="G57" s="181">
        <f>'将来負担比率（分子）の構造'!J$51</f>
        <v>66</v>
      </c>
      <c r="H57" s="181"/>
      <c r="I57" s="181"/>
      <c r="J57" s="181">
        <f>'将来負担比率（分子）の構造'!K$51</f>
        <v>69</v>
      </c>
      <c r="K57" s="181"/>
      <c r="L57" s="181"/>
      <c r="M57" s="181">
        <f>'将来負担比率（分子）の構造'!L$51</f>
        <v>58</v>
      </c>
      <c r="N57" s="181"/>
      <c r="O57" s="181"/>
      <c r="P57" s="181">
        <f>'将来負担比率（分子）の構造'!M$51</f>
        <v>42</v>
      </c>
    </row>
    <row r="58" spans="1:16">
      <c r="A58" s="181" t="s">
        <v>41</v>
      </c>
      <c r="B58" s="181"/>
      <c r="C58" s="181"/>
      <c r="D58" s="181">
        <f>'将来負担比率（分子）の構造'!I$50</f>
        <v>4774</v>
      </c>
      <c r="E58" s="181"/>
      <c r="F58" s="181"/>
      <c r="G58" s="181">
        <f>'将来負担比率（分子）の構造'!J$50</f>
        <v>5182</v>
      </c>
      <c r="H58" s="181"/>
      <c r="I58" s="181"/>
      <c r="J58" s="181">
        <f>'将来負担比率（分子）の構造'!K$50</f>
        <v>4688</v>
      </c>
      <c r="K58" s="181"/>
      <c r="L58" s="181"/>
      <c r="M58" s="181">
        <f>'将来負担比率（分子）の構造'!L$50</f>
        <v>4802</v>
      </c>
      <c r="N58" s="181"/>
      <c r="O58" s="181"/>
      <c r="P58" s="181">
        <f>'将来負担比率（分子）の構造'!M$50</f>
        <v>4346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408</v>
      </c>
      <c r="C62" s="181"/>
      <c r="D62" s="181"/>
      <c r="E62" s="181">
        <f>'将来負担比率（分子）の構造'!J$45</f>
        <v>349</v>
      </c>
      <c r="F62" s="181"/>
      <c r="G62" s="181"/>
      <c r="H62" s="181">
        <f>'将来負担比率（分子）の構造'!K$45</f>
        <v>256</v>
      </c>
      <c r="I62" s="181"/>
      <c r="J62" s="181"/>
      <c r="K62" s="181">
        <f>'将来負担比率（分子）の構造'!L$45</f>
        <v>268</v>
      </c>
      <c r="L62" s="181"/>
      <c r="M62" s="181"/>
      <c r="N62" s="181">
        <f>'将来負担比率（分子）の構造'!M$45</f>
        <v>242</v>
      </c>
      <c r="O62" s="181"/>
      <c r="P62" s="181"/>
    </row>
    <row r="63" spans="1:16">
      <c r="A63" s="181" t="s">
        <v>34</v>
      </c>
      <c r="B63" s="181">
        <f>'将来負担比率（分子）の構造'!I$44</f>
        <v>292</v>
      </c>
      <c r="C63" s="181"/>
      <c r="D63" s="181"/>
      <c r="E63" s="181">
        <f>'将来負担比率（分子）の構造'!J$44</f>
        <v>249</v>
      </c>
      <c r="F63" s="181"/>
      <c r="G63" s="181"/>
      <c r="H63" s="181">
        <f>'将来負担比率（分子）の構造'!K$44</f>
        <v>201</v>
      </c>
      <c r="I63" s="181"/>
      <c r="J63" s="181"/>
      <c r="K63" s="181">
        <f>'将来負担比率（分子）の構造'!L$44</f>
        <v>194</v>
      </c>
      <c r="L63" s="181"/>
      <c r="M63" s="181"/>
      <c r="N63" s="181">
        <f>'将来負担比率（分子）の構造'!M$44</f>
        <v>167</v>
      </c>
      <c r="O63" s="181"/>
      <c r="P63" s="181"/>
    </row>
    <row r="64" spans="1:16">
      <c r="A64" s="181" t="s">
        <v>33</v>
      </c>
      <c r="B64" s="181">
        <f>'将来負担比率（分子）の構造'!I$43</f>
        <v>692</v>
      </c>
      <c r="C64" s="181"/>
      <c r="D64" s="181"/>
      <c r="E64" s="181">
        <f>'将来負担比率（分子）の構造'!J$43</f>
        <v>741</v>
      </c>
      <c r="F64" s="181"/>
      <c r="G64" s="181"/>
      <c r="H64" s="181">
        <f>'将来負担比率（分子）の構造'!K$43</f>
        <v>770</v>
      </c>
      <c r="I64" s="181"/>
      <c r="J64" s="181"/>
      <c r="K64" s="181">
        <f>'将来負担比率（分子）の構造'!L$43</f>
        <v>767</v>
      </c>
      <c r="L64" s="181"/>
      <c r="M64" s="181"/>
      <c r="N64" s="181">
        <f>'将来負担比率（分子）の構造'!M$43</f>
        <v>796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4016</v>
      </c>
      <c r="C66" s="181"/>
      <c r="D66" s="181"/>
      <c r="E66" s="181">
        <f>'将来負担比率（分子）の構造'!J$41</f>
        <v>3786</v>
      </c>
      <c r="F66" s="181"/>
      <c r="G66" s="181"/>
      <c r="H66" s="181">
        <f>'将来負担比率（分子）の構造'!K$41</f>
        <v>3661</v>
      </c>
      <c r="I66" s="181"/>
      <c r="J66" s="181"/>
      <c r="K66" s="181">
        <f>'将来負担比率（分子）の構造'!L$41</f>
        <v>4102</v>
      </c>
      <c r="L66" s="181"/>
      <c r="M66" s="181"/>
      <c r="N66" s="181">
        <f>'将来負担比率（分子）の構造'!M$41</f>
        <v>5324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1916</v>
      </c>
      <c r="C72" s="185">
        <f>基金残高に係る経年分析!G55</f>
        <v>1932</v>
      </c>
      <c r="D72" s="185">
        <f>基金残高に係る経年分析!H55</f>
        <v>1828</v>
      </c>
    </row>
    <row r="73" spans="1:16">
      <c r="A73" s="184" t="s">
        <v>77</v>
      </c>
      <c r="B73" s="185">
        <f>基金残高に係る経年分析!F56</f>
        <v>482</v>
      </c>
      <c r="C73" s="185">
        <f>基金残高に係る経年分析!G56</f>
        <v>483</v>
      </c>
      <c r="D73" s="185">
        <f>基金残高に係る経年分析!H56</f>
        <v>484</v>
      </c>
    </row>
    <row r="74" spans="1:16">
      <c r="A74" s="184" t="s">
        <v>78</v>
      </c>
      <c r="B74" s="185">
        <f>基金残高に係る経年分析!F57</f>
        <v>2336</v>
      </c>
      <c r="C74" s="185">
        <f>基金残高に係る経年分析!G57</f>
        <v>2547</v>
      </c>
      <c r="D74" s="185">
        <f>基金残高に係る経年分析!H57</f>
        <v>2398</v>
      </c>
    </row>
  </sheetData>
  <sheetProtection algorithmName="SHA-512" hashValue="stIJpaj7j54xDa6ZqAFCtCWt2+orRFx6y6Zr/Ju3LPkhvHt3DV2N5wD5Qvw7Hq6LFgyrZm14JCrV6XEsig5KIQ==" saltValue="IxY/qbsFTjyPxwJpa4b+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37" sqref="CD37:CQ37"/>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230</v>
      </c>
      <c r="C5" s="632"/>
      <c r="D5" s="632"/>
      <c r="E5" s="632"/>
      <c r="F5" s="632"/>
      <c r="G5" s="632"/>
      <c r="H5" s="632"/>
      <c r="I5" s="632"/>
      <c r="J5" s="632"/>
      <c r="K5" s="632"/>
      <c r="L5" s="632"/>
      <c r="M5" s="632"/>
      <c r="N5" s="632"/>
      <c r="O5" s="632"/>
      <c r="P5" s="632"/>
      <c r="Q5" s="633"/>
      <c r="R5" s="634">
        <v>1787303</v>
      </c>
      <c r="S5" s="635"/>
      <c r="T5" s="635"/>
      <c r="U5" s="635"/>
      <c r="V5" s="635"/>
      <c r="W5" s="635"/>
      <c r="X5" s="635"/>
      <c r="Y5" s="636"/>
      <c r="Z5" s="637">
        <v>13.4</v>
      </c>
      <c r="AA5" s="637"/>
      <c r="AB5" s="637"/>
      <c r="AC5" s="637"/>
      <c r="AD5" s="638">
        <v>1787303</v>
      </c>
      <c r="AE5" s="638"/>
      <c r="AF5" s="638"/>
      <c r="AG5" s="638"/>
      <c r="AH5" s="638"/>
      <c r="AI5" s="638"/>
      <c r="AJ5" s="638"/>
      <c r="AK5" s="638"/>
      <c r="AL5" s="639">
        <v>39.299999999999997</v>
      </c>
      <c r="AM5" s="640"/>
      <c r="AN5" s="640"/>
      <c r="AO5" s="641"/>
      <c r="AP5" s="631" t="s">
        <v>231</v>
      </c>
      <c r="AQ5" s="632"/>
      <c r="AR5" s="632"/>
      <c r="AS5" s="632"/>
      <c r="AT5" s="632"/>
      <c r="AU5" s="632"/>
      <c r="AV5" s="632"/>
      <c r="AW5" s="632"/>
      <c r="AX5" s="632"/>
      <c r="AY5" s="632"/>
      <c r="AZ5" s="632"/>
      <c r="BA5" s="632"/>
      <c r="BB5" s="632"/>
      <c r="BC5" s="632"/>
      <c r="BD5" s="632"/>
      <c r="BE5" s="632"/>
      <c r="BF5" s="633"/>
      <c r="BG5" s="645">
        <v>1787303</v>
      </c>
      <c r="BH5" s="646"/>
      <c r="BI5" s="646"/>
      <c r="BJ5" s="646"/>
      <c r="BK5" s="646"/>
      <c r="BL5" s="646"/>
      <c r="BM5" s="646"/>
      <c r="BN5" s="647"/>
      <c r="BO5" s="648">
        <v>100</v>
      </c>
      <c r="BP5" s="648"/>
      <c r="BQ5" s="648"/>
      <c r="BR5" s="648"/>
      <c r="BS5" s="649" t="s">
        <v>136</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c r="B6" s="642" t="s">
        <v>235</v>
      </c>
      <c r="C6" s="643"/>
      <c r="D6" s="643"/>
      <c r="E6" s="643"/>
      <c r="F6" s="643"/>
      <c r="G6" s="643"/>
      <c r="H6" s="643"/>
      <c r="I6" s="643"/>
      <c r="J6" s="643"/>
      <c r="K6" s="643"/>
      <c r="L6" s="643"/>
      <c r="M6" s="643"/>
      <c r="N6" s="643"/>
      <c r="O6" s="643"/>
      <c r="P6" s="643"/>
      <c r="Q6" s="644"/>
      <c r="R6" s="645">
        <v>24125</v>
      </c>
      <c r="S6" s="646"/>
      <c r="T6" s="646"/>
      <c r="U6" s="646"/>
      <c r="V6" s="646"/>
      <c r="W6" s="646"/>
      <c r="X6" s="646"/>
      <c r="Y6" s="647"/>
      <c r="Z6" s="648">
        <v>0.2</v>
      </c>
      <c r="AA6" s="648"/>
      <c r="AB6" s="648"/>
      <c r="AC6" s="648"/>
      <c r="AD6" s="649">
        <v>24125</v>
      </c>
      <c r="AE6" s="649"/>
      <c r="AF6" s="649"/>
      <c r="AG6" s="649"/>
      <c r="AH6" s="649"/>
      <c r="AI6" s="649"/>
      <c r="AJ6" s="649"/>
      <c r="AK6" s="649"/>
      <c r="AL6" s="650">
        <v>0.5</v>
      </c>
      <c r="AM6" s="651"/>
      <c r="AN6" s="651"/>
      <c r="AO6" s="652"/>
      <c r="AP6" s="642" t="s">
        <v>236</v>
      </c>
      <c r="AQ6" s="643"/>
      <c r="AR6" s="643"/>
      <c r="AS6" s="643"/>
      <c r="AT6" s="643"/>
      <c r="AU6" s="643"/>
      <c r="AV6" s="643"/>
      <c r="AW6" s="643"/>
      <c r="AX6" s="643"/>
      <c r="AY6" s="643"/>
      <c r="AZ6" s="643"/>
      <c r="BA6" s="643"/>
      <c r="BB6" s="643"/>
      <c r="BC6" s="643"/>
      <c r="BD6" s="643"/>
      <c r="BE6" s="643"/>
      <c r="BF6" s="644"/>
      <c r="BG6" s="645">
        <v>1787303</v>
      </c>
      <c r="BH6" s="646"/>
      <c r="BI6" s="646"/>
      <c r="BJ6" s="646"/>
      <c r="BK6" s="646"/>
      <c r="BL6" s="646"/>
      <c r="BM6" s="646"/>
      <c r="BN6" s="647"/>
      <c r="BO6" s="648">
        <v>100</v>
      </c>
      <c r="BP6" s="648"/>
      <c r="BQ6" s="648"/>
      <c r="BR6" s="648"/>
      <c r="BS6" s="649" t="s">
        <v>237</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104844</v>
      </c>
      <c r="CS6" s="646"/>
      <c r="CT6" s="646"/>
      <c r="CU6" s="646"/>
      <c r="CV6" s="646"/>
      <c r="CW6" s="646"/>
      <c r="CX6" s="646"/>
      <c r="CY6" s="647"/>
      <c r="CZ6" s="639">
        <v>0.8</v>
      </c>
      <c r="DA6" s="640"/>
      <c r="DB6" s="640"/>
      <c r="DC6" s="659"/>
      <c r="DD6" s="654" t="s">
        <v>173</v>
      </c>
      <c r="DE6" s="646"/>
      <c r="DF6" s="646"/>
      <c r="DG6" s="646"/>
      <c r="DH6" s="646"/>
      <c r="DI6" s="646"/>
      <c r="DJ6" s="646"/>
      <c r="DK6" s="646"/>
      <c r="DL6" s="646"/>
      <c r="DM6" s="646"/>
      <c r="DN6" s="646"/>
      <c r="DO6" s="646"/>
      <c r="DP6" s="647"/>
      <c r="DQ6" s="654">
        <v>104844</v>
      </c>
      <c r="DR6" s="646"/>
      <c r="DS6" s="646"/>
      <c r="DT6" s="646"/>
      <c r="DU6" s="646"/>
      <c r="DV6" s="646"/>
      <c r="DW6" s="646"/>
      <c r="DX6" s="646"/>
      <c r="DY6" s="646"/>
      <c r="DZ6" s="646"/>
      <c r="EA6" s="646"/>
      <c r="EB6" s="646"/>
      <c r="EC6" s="655"/>
    </row>
    <row r="7" spans="2:143" ht="11.25" customHeight="1">
      <c r="B7" s="642" t="s">
        <v>239</v>
      </c>
      <c r="C7" s="643"/>
      <c r="D7" s="643"/>
      <c r="E7" s="643"/>
      <c r="F7" s="643"/>
      <c r="G7" s="643"/>
      <c r="H7" s="643"/>
      <c r="I7" s="643"/>
      <c r="J7" s="643"/>
      <c r="K7" s="643"/>
      <c r="L7" s="643"/>
      <c r="M7" s="643"/>
      <c r="N7" s="643"/>
      <c r="O7" s="643"/>
      <c r="P7" s="643"/>
      <c r="Q7" s="644"/>
      <c r="R7" s="645">
        <v>487</v>
      </c>
      <c r="S7" s="646"/>
      <c r="T7" s="646"/>
      <c r="U7" s="646"/>
      <c r="V7" s="646"/>
      <c r="W7" s="646"/>
      <c r="X7" s="646"/>
      <c r="Y7" s="647"/>
      <c r="Z7" s="648">
        <v>0</v>
      </c>
      <c r="AA7" s="648"/>
      <c r="AB7" s="648"/>
      <c r="AC7" s="648"/>
      <c r="AD7" s="649">
        <v>487</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568211</v>
      </c>
      <c r="BH7" s="646"/>
      <c r="BI7" s="646"/>
      <c r="BJ7" s="646"/>
      <c r="BK7" s="646"/>
      <c r="BL7" s="646"/>
      <c r="BM7" s="646"/>
      <c r="BN7" s="647"/>
      <c r="BO7" s="648">
        <v>31.8</v>
      </c>
      <c r="BP7" s="648"/>
      <c r="BQ7" s="648"/>
      <c r="BR7" s="648"/>
      <c r="BS7" s="649" t="s">
        <v>237</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2712961</v>
      </c>
      <c r="CS7" s="646"/>
      <c r="CT7" s="646"/>
      <c r="CU7" s="646"/>
      <c r="CV7" s="646"/>
      <c r="CW7" s="646"/>
      <c r="CX7" s="646"/>
      <c r="CY7" s="647"/>
      <c r="CZ7" s="648">
        <v>21</v>
      </c>
      <c r="DA7" s="648"/>
      <c r="DB7" s="648"/>
      <c r="DC7" s="648"/>
      <c r="DD7" s="654">
        <v>79519</v>
      </c>
      <c r="DE7" s="646"/>
      <c r="DF7" s="646"/>
      <c r="DG7" s="646"/>
      <c r="DH7" s="646"/>
      <c r="DI7" s="646"/>
      <c r="DJ7" s="646"/>
      <c r="DK7" s="646"/>
      <c r="DL7" s="646"/>
      <c r="DM7" s="646"/>
      <c r="DN7" s="646"/>
      <c r="DO7" s="646"/>
      <c r="DP7" s="647"/>
      <c r="DQ7" s="654">
        <v>1332415</v>
      </c>
      <c r="DR7" s="646"/>
      <c r="DS7" s="646"/>
      <c r="DT7" s="646"/>
      <c r="DU7" s="646"/>
      <c r="DV7" s="646"/>
      <c r="DW7" s="646"/>
      <c r="DX7" s="646"/>
      <c r="DY7" s="646"/>
      <c r="DZ7" s="646"/>
      <c r="EA7" s="646"/>
      <c r="EB7" s="646"/>
      <c r="EC7" s="655"/>
    </row>
    <row r="8" spans="2:143" ht="11.25" customHeight="1">
      <c r="B8" s="642" t="s">
        <v>242</v>
      </c>
      <c r="C8" s="643"/>
      <c r="D8" s="643"/>
      <c r="E8" s="643"/>
      <c r="F8" s="643"/>
      <c r="G8" s="643"/>
      <c r="H8" s="643"/>
      <c r="I8" s="643"/>
      <c r="J8" s="643"/>
      <c r="K8" s="643"/>
      <c r="L8" s="643"/>
      <c r="M8" s="643"/>
      <c r="N8" s="643"/>
      <c r="O8" s="643"/>
      <c r="P8" s="643"/>
      <c r="Q8" s="644"/>
      <c r="R8" s="645">
        <v>1734</v>
      </c>
      <c r="S8" s="646"/>
      <c r="T8" s="646"/>
      <c r="U8" s="646"/>
      <c r="V8" s="646"/>
      <c r="W8" s="646"/>
      <c r="X8" s="646"/>
      <c r="Y8" s="647"/>
      <c r="Z8" s="648">
        <v>0</v>
      </c>
      <c r="AA8" s="648"/>
      <c r="AB8" s="648"/>
      <c r="AC8" s="648"/>
      <c r="AD8" s="649">
        <v>1734</v>
      </c>
      <c r="AE8" s="649"/>
      <c r="AF8" s="649"/>
      <c r="AG8" s="649"/>
      <c r="AH8" s="649"/>
      <c r="AI8" s="649"/>
      <c r="AJ8" s="649"/>
      <c r="AK8" s="649"/>
      <c r="AL8" s="650">
        <v>0</v>
      </c>
      <c r="AM8" s="651"/>
      <c r="AN8" s="651"/>
      <c r="AO8" s="652"/>
      <c r="AP8" s="642" t="s">
        <v>243</v>
      </c>
      <c r="AQ8" s="643"/>
      <c r="AR8" s="643"/>
      <c r="AS8" s="643"/>
      <c r="AT8" s="643"/>
      <c r="AU8" s="643"/>
      <c r="AV8" s="643"/>
      <c r="AW8" s="643"/>
      <c r="AX8" s="643"/>
      <c r="AY8" s="643"/>
      <c r="AZ8" s="643"/>
      <c r="BA8" s="643"/>
      <c r="BB8" s="643"/>
      <c r="BC8" s="643"/>
      <c r="BD8" s="643"/>
      <c r="BE8" s="643"/>
      <c r="BF8" s="644"/>
      <c r="BG8" s="645">
        <v>17151</v>
      </c>
      <c r="BH8" s="646"/>
      <c r="BI8" s="646"/>
      <c r="BJ8" s="646"/>
      <c r="BK8" s="646"/>
      <c r="BL8" s="646"/>
      <c r="BM8" s="646"/>
      <c r="BN8" s="647"/>
      <c r="BO8" s="648">
        <v>1</v>
      </c>
      <c r="BP8" s="648"/>
      <c r="BQ8" s="648"/>
      <c r="BR8" s="648"/>
      <c r="BS8" s="654" t="s">
        <v>237</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1832090</v>
      </c>
      <c r="CS8" s="646"/>
      <c r="CT8" s="646"/>
      <c r="CU8" s="646"/>
      <c r="CV8" s="646"/>
      <c r="CW8" s="646"/>
      <c r="CX8" s="646"/>
      <c r="CY8" s="647"/>
      <c r="CZ8" s="648">
        <v>14.2</v>
      </c>
      <c r="DA8" s="648"/>
      <c r="DB8" s="648"/>
      <c r="DC8" s="648"/>
      <c r="DD8" s="654" t="s">
        <v>173</v>
      </c>
      <c r="DE8" s="646"/>
      <c r="DF8" s="646"/>
      <c r="DG8" s="646"/>
      <c r="DH8" s="646"/>
      <c r="DI8" s="646"/>
      <c r="DJ8" s="646"/>
      <c r="DK8" s="646"/>
      <c r="DL8" s="646"/>
      <c r="DM8" s="646"/>
      <c r="DN8" s="646"/>
      <c r="DO8" s="646"/>
      <c r="DP8" s="647"/>
      <c r="DQ8" s="654">
        <v>1022281</v>
      </c>
      <c r="DR8" s="646"/>
      <c r="DS8" s="646"/>
      <c r="DT8" s="646"/>
      <c r="DU8" s="646"/>
      <c r="DV8" s="646"/>
      <c r="DW8" s="646"/>
      <c r="DX8" s="646"/>
      <c r="DY8" s="646"/>
      <c r="DZ8" s="646"/>
      <c r="EA8" s="646"/>
      <c r="EB8" s="646"/>
      <c r="EC8" s="655"/>
    </row>
    <row r="9" spans="2:143" ht="11.25" customHeight="1">
      <c r="B9" s="642" t="s">
        <v>245</v>
      </c>
      <c r="C9" s="643"/>
      <c r="D9" s="643"/>
      <c r="E9" s="643"/>
      <c r="F9" s="643"/>
      <c r="G9" s="643"/>
      <c r="H9" s="643"/>
      <c r="I9" s="643"/>
      <c r="J9" s="643"/>
      <c r="K9" s="643"/>
      <c r="L9" s="643"/>
      <c r="M9" s="643"/>
      <c r="N9" s="643"/>
      <c r="O9" s="643"/>
      <c r="P9" s="643"/>
      <c r="Q9" s="644"/>
      <c r="R9" s="645">
        <v>1230</v>
      </c>
      <c r="S9" s="646"/>
      <c r="T9" s="646"/>
      <c r="U9" s="646"/>
      <c r="V9" s="646"/>
      <c r="W9" s="646"/>
      <c r="X9" s="646"/>
      <c r="Y9" s="647"/>
      <c r="Z9" s="648">
        <v>0</v>
      </c>
      <c r="AA9" s="648"/>
      <c r="AB9" s="648"/>
      <c r="AC9" s="648"/>
      <c r="AD9" s="649">
        <v>1230</v>
      </c>
      <c r="AE9" s="649"/>
      <c r="AF9" s="649"/>
      <c r="AG9" s="649"/>
      <c r="AH9" s="649"/>
      <c r="AI9" s="649"/>
      <c r="AJ9" s="649"/>
      <c r="AK9" s="649"/>
      <c r="AL9" s="650">
        <v>0</v>
      </c>
      <c r="AM9" s="651"/>
      <c r="AN9" s="651"/>
      <c r="AO9" s="652"/>
      <c r="AP9" s="642" t="s">
        <v>246</v>
      </c>
      <c r="AQ9" s="643"/>
      <c r="AR9" s="643"/>
      <c r="AS9" s="643"/>
      <c r="AT9" s="643"/>
      <c r="AU9" s="643"/>
      <c r="AV9" s="643"/>
      <c r="AW9" s="643"/>
      <c r="AX9" s="643"/>
      <c r="AY9" s="643"/>
      <c r="AZ9" s="643"/>
      <c r="BA9" s="643"/>
      <c r="BB9" s="643"/>
      <c r="BC9" s="643"/>
      <c r="BD9" s="643"/>
      <c r="BE9" s="643"/>
      <c r="BF9" s="644"/>
      <c r="BG9" s="645">
        <v>415334</v>
      </c>
      <c r="BH9" s="646"/>
      <c r="BI9" s="646"/>
      <c r="BJ9" s="646"/>
      <c r="BK9" s="646"/>
      <c r="BL9" s="646"/>
      <c r="BM9" s="646"/>
      <c r="BN9" s="647"/>
      <c r="BO9" s="648">
        <v>23.2</v>
      </c>
      <c r="BP9" s="648"/>
      <c r="BQ9" s="648"/>
      <c r="BR9" s="648"/>
      <c r="BS9" s="654" t="s">
        <v>237</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534072</v>
      </c>
      <c r="CS9" s="646"/>
      <c r="CT9" s="646"/>
      <c r="CU9" s="646"/>
      <c r="CV9" s="646"/>
      <c r="CW9" s="646"/>
      <c r="CX9" s="646"/>
      <c r="CY9" s="647"/>
      <c r="CZ9" s="648">
        <v>4.0999999999999996</v>
      </c>
      <c r="DA9" s="648"/>
      <c r="DB9" s="648"/>
      <c r="DC9" s="648"/>
      <c r="DD9" s="654">
        <v>15989</v>
      </c>
      <c r="DE9" s="646"/>
      <c r="DF9" s="646"/>
      <c r="DG9" s="646"/>
      <c r="DH9" s="646"/>
      <c r="DI9" s="646"/>
      <c r="DJ9" s="646"/>
      <c r="DK9" s="646"/>
      <c r="DL9" s="646"/>
      <c r="DM9" s="646"/>
      <c r="DN9" s="646"/>
      <c r="DO9" s="646"/>
      <c r="DP9" s="647"/>
      <c r="DQ9" s="654">
        <v>356366</v>
      </c>
      <c r="DR9" s="646"/>
      <c r="DS9" s="646"/>
      <c r="DT9" s="646"/>
      <c r="DU9" s="646"/>
      <c r="DV9" s="646"/>
      <c r="DW9" s="646"/>
      <c r="DX9" s="646"/>
      <c r="DY9" s="646"/>
      <c r="DZ9" s="646"/>
      <c r="EA9" s="646"/>
      <c r="EB9" s="646"/>
      <c r="EC9" s="655"/>
    </row>
    <row r="10" spans="2:143" ht="11.25" customHeight="1">
      <c r="B10" s="642" t="s">
        <v>248</v>
      </c>
      <c r="C10" s="643"/>
      <c r="D10" s="643"/>
      <c r="E10" s="643"/>
      <c r="F10" s="643"/>
      <c r="G10" s="643"/>
      <c r="H10" s="643"/>
      <c r="I10" s="643"/>
      <c r="J10" s="643"/>
      <c r="K10" s="643"/>
      <c r="L10" s="643"/>
      <c r="M10" s="643"/>
      <c r="N10" s="643"/>
      <c r="O10" s="643"/>
      <c r="P10" s="643"/>
      <c r="Q10" s="644"/>
      <c r="R10" s="645" t="s">
        <v>173</v>
      </c>
      <c r="S10" s="646"/>
      <c r="T10" s="646"/>
      <c r="U10" s="646"/>
      <c r="V10" s="646"/>
      <c r="W10" s="646"/>
      <c r="X10" s="646"/>
      <c r="Y10" s="647"/>
      <c r="Z10" s="648" t="s">
        <v>237</v>
      </c>
      <c r="AA10" s="648"/>
      <c r="AB10" s="648"/>
      <c r="AC10" s="648"/>
      <c r="AD10" s="649" t="s">
        <v>173</v>
      </c>
      <c r="AE10" s="649"/>
      <c r="AF10" s="649"/>
      <c r="AG10" s="649"/>
      <c r="AH10" s="649"/>
      <c r="AI10" s="649"/>
      <c r="AJ10" s="649"/>
      <c r="AK10" s="649"/>
      <c r="AL10" s="650" t="s">
        <v>173</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50537</v>
      </c>
      <c r="BH10" s="646"/>
      <c r="BI10" s="646"/>
      <c r="BJ10" s="646"/>
      <c r="BK10" s="646"/>
      <c r="BL10" s="646"/>
      <c r="BM10" s="646"/>
      <c r="BN10" s="647"/>
      <c r="BO10" s="648">
        <v>2.8</v>
      </c>
      <c r="BP10" s="648"/>
      <c r="BQ10" s="648"/>
      <c r="BR10" s="648"/>
      <c r="BS10" s="654" t="s">
        <v>237</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t="s">
        <v>237</v>
      </c>
      <c r="CS10" s="646"/>
      <c r="CT10" s="646"/>
      <c r="CU10" s="646"/>
      <c r="CV10" s="646"/>
      <c r="CW10" s="646"/>
      <c r="CX10" s="646"/>
      <c r="CY10" s="647"/>
      <c r="CZ10" s="648" t="s">
        <v>173</v>
      </c>
      <c r="DA10" s="648"/>
      <c r="DB10" s="648"/>
      <c r="DC10" s="648"/>
      <c r="DD10" s="654" t="s">
        <v>173</v>
      </c>
      <c r="DE10" s="646"/>
      <c r="DF10" s="646"/>
      <c r="DG10" s="646"/>
      <c r="DH10" s="646"/>
      <c r="DI10" s="646"/>
      <c r="DJ10" s="646"/>
      <c r="DK10" s="646"/>
      <c r="DL10" s="646"/>
      <c r="DM10" s="646"/>
      <c r="DN10" s="646"/>
      <c r="DO10" s="646"/>
      <c r="DP10" s="647"/>
      <c r="DQ10" s="654" t="s">
        <v>173</v>
      </c>
      <c r="DR10" s="646"/>
      <c r="DS10" s="646"/>
      <c r="DT10" s="646"/>
      <c r="DU10" s="646"/>
      <c r="DV10" s="646"/>
      <c r="DW10" s="646"/>
      <c r="DX10" s="646"/>
      <c r="DY10" s="646"/>
      <c r="DZ10" s="646"/>
      <c r="EA10" s="646"/>
      <c r="EB10" s="646"/>
      <c r="EC10" s="655"/>
    </row>
    <row r="11" spans="2:143" ht="11.25" customHeight="1">
      <c r="B11" s="642" t="s">
        <v>251</v>
      </c>
      <c r="C11" s="643"/>
      <c r="D11" s="643"/>
      <c r="E11" s="643"/>
      <c r="F11" s="643"/>
      <c r="G11" s="643"/>
      <c r="H11" s="643"/>
      <c r="I11" s="643"/>
      <c r="J11" s="643"/>
      <c r="K11" s="643"/>
      <c r="L11" s="643"/>
      <c r="M11" s="643"/>
      <c r="N11" s="643"/>
      <c r="O11" s="643"/>
      <c r="P11" s="643"/>
      <c r="Q11" s="644"/>
      <c r="R11" s="645">
        <v>218682</v>
      </c>
      <c r="S11" s="646"/>
      <c r="T11" s="646"/>
      <c r="U11" s="646"/>
      <c r="V11" s="646"/>
      <c r="W11" s="646"/>
      <c r="X11" s="646"/>
      <c r="Y11" s="647"/>
      <c r="Z11" s="650">
        <v>1.6</v>
      </c>
      <c r="AA11" s="651"/>
      <c r="AB11" s="651"/>
      <c r="AC11" s="663"/>
      <c r="AD11" s="654">
        <v>218682</v>
      </c>
      <c r="AE11" s="646"/>
      <c r="AF11" s="646"/>
      <c r="AG11" s="646"/>
      <c r="AH11" s="646"/>
      <c r="AI11" s="646"/>
      <c r="AJ11" s="646"/>
      <c r="AK11" s="647"/>
      <c r="AL11" s="650">
        <v>4.8</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85189</v>
      </c>
      <c r="BH11" s="646"/>
      <c r="BI11" s="646"/>
      <c r="BJ11" s="646"/>
      <c r="BK11" s="646"/>
      <c r="BL11" s="646"/>
      <c r="BM11" s="646"/>
      <c r="BN11" s="647"/>
      <c r="BO11" s="648">
        <v>4.8</v>
      </c>
      <c r="BP11" s="648"/>
      <c r="BQ11" s="648"/>
      <c r="BR11" s="648"/>
      <c r="BS11" s="654" t="s">
        <v>237</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740255</v>
      </c>
      <c r="CS11" s="646"/>
      <c r="CT11" s="646"/>
      <c r="CU11" s="646"/>
      <c r="CV11" s="646"/>
      <c r="CW11" s="646"/>
      <c r="CX11" s="646"/>
      <c r="CY11" s="647"/>
      <c r="CZ11" s="648">
        <v>5.7</v>
      </c>
      <c r="DA11" s="648"/>
      <c r="DB11" s="648"/>
      <c r="DC11" s="648"/>
      <c r="DD11" s="654">
        <v>308218</v>
      </c>
      <c r="DE11" s="646"/>
      <c r="DF11" s="646"/>
      <c r="DG11" s="646"/>
      <c r="DH11" s="646"/>
      <c r="DI11" s="646"/>
      <c r="DJ11" s="646"/>
      <c r="DK11" s="646"/>
      <c r="DL11" s="646"/>
      <c r="DM11" s="646"/>
      <c r="DN11" s="646"/>
      <c r="DO11" s="646"/>
      <c r="DP11" s="647"/>
      <c r="DQ11" s="654">
        <v>395448</v>
      </c>
      <c r="DR11" s="646"/>
      <c r="DS11" s="646"/>
      <c r="DT11" s="646"/>
      <c r="DU11" s="646"/>
      <c r="DV11" s="646"/>
      <c r="DW11" s="646"/>
      <c r="DX11" s="646"/>
      <c r="DY11" s="646"/>
      <c r="DZ11" s="646"/>
      <c r="EA11" s="646"/>
      <c r="EB11" s="646"/>
      <c r="EC11" s="655"/>
    </row>
    <row r="12" spans="2:143" ht="11.25" customHeight="1">
      <c r="B12" s="642" t="s">
        <v>254</v>
      </c>
      <c r="C12" s="643"/>
      <c r="D12" s="643"/>
      <c r="E12" s="643"/>
      <c r="F12" s="643"/>
      <c r="G12" s="643"/>
      <c r="H12" s="643"/>
      <c r="I12" s="643"/>
      <c r="J12" s="643"/>
      <c r="K12" s="643"/>
      <c r="L12" s="643"/>
      <c r="M12" s="643"/>
      <c r="N12" s="643"/>
      <c r="O12" s="643"/>
      <c r="P12" s="643"/>
      <c r="Q12" s="644"/>
      <c r="R12" s="645">
        <v>91298</v>
      </c>
      <c r="S12" s="646"/>
      <c r="T12" s="646"/>
      <c r="U12" s="646"/>
      <c r="V12" s="646"/>
      <c r="W12" s="646"/>
      <c r="X12" s="646"/>
      <c r="Y12" s="647"/>
      <c r="Z12" s="648">
        <v>0.7</v>
      </c>
      <c r="AA12" s="648"/>
      <c r="AB12" s="648"/>
      <c r="AC12" s="648"/>
      <c r="AD12" s="649">
        <v>91298</v>
      </c>
      <c r="AE12" s="649"/>
      <c r="AF12" s="649"/>
      <c r="AG12" s="649"/>
      <c r="AH12" s="649"/>
      <c r="AI12" s="649"/>
      <c r="AJ12" s="649"/>
      <c r="AK12" s="649"/>
      <c r="AL12" s="650">
        <v>2</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1126452</v>
      </c>
      <c r="BH12" s="646"/>
      <c r="BI12" s="646"/>
      <c r="BJ12" s="646"/>
      <c r="BK12" s="646"/>
      <c r="BL12" s="646"/>
      <c r="BM12" s="646"/>
      <c r="BN12" s="647"/>
      <c r="BO12" s="648">
        <v>63</v>
      </c>
      <c r="BP12" s="648"/>
      <c r="BQ12" s="648"/>
      <c r="BR12" s="648"/>
      <c r="BS12" s="654" t="s">
        <v>237</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1183953</v>
      </c>
      <c r="CS12" s="646"/>
      <c r="CT12" s="646"/>
      <c r="CU12" s="646"/>
      <c r="CV12" s="646"/>
      <c r="CW12" s="646"/>
      <c r="CX12" s="646"/>
      <c r="CY12" s="647"/>
      <c r="CZ12" s="648">
        <v>9.1999999999999993</v>
      </c>
      <c r="DA12" s="648"/>
      <c r="DB12" s="648"/>
      <c r="DC12" s="648"/>
      <c r="DD12" s="654">
        <v>987956</v>
      </c>
      <c r="DE12" s="646"/>
      <c r="DF12" s="646"/>
      <c r="DG12" s="646"/>
      <c r="DH12" s="646"/>
      <c r="DI12" s="646"/>
      <c r="DJ12" s="646"/>
      <c r="DK12" s="646"/>
      <c r="DL12" s="646"/>
      <c r="DM12" s="646"/>
      <c r="DN12" s="646"/>
      <c r="DO12" s="646"/>
      <c r="DP12" s="647"/>
      <c r="DQ12" s="654">
        <v>158770</v>
      </c>
      <c r="DR12" s="646"/>
      <c r="DS12" s="646"/>
      <c r="DT12" s="646"/>
      <c r="DU12" s="646"/>
      <c r="DV12" s="646"/>
      <c r="DW12" s="646"/>
      <c r="DX12" s="646"/>
      <c r="DY12" s="646"/>
      <c r="DZ12" s="646"/>
      <c r="EA12" s="646"/>
      <c r="EB12" s="646"/>
      <c r="EC12" s="655"/>
    </row>
    <row r="13" spans="2:143" ht="11.25" customHeight="1">
      <c r="B13" s="642" t="s">
        <v>257</v>
      </c>
      <c r="C13" s="643"/>
      <c r="D13" s="643"/>
      <c r="E13" s="643"/>
      <c r="F13" s="643"/>
      <c r="G13" s="643"/>
      <c r="H13" s="643"/>
      <c r="I13" s="643"/>
      <c r="J13" s="643"/>
      <c r="K13" s="643"/>
      <c r="L13" s="643"/>
      <c r="M13" s="643"/>
      <c r="N13" s="643"/>
      <c r="O13" s="643"/>
      <c r="P13" s="643"/>
      <c r="Q13" s="644"/>
      <c r="R13" s="645" t="s">
        <v>173</v>
      </c>
      <c r="S13" s="646"/>
      <c r="T13" s="646"/>
      <c r="U13" s="646"/>
      <c r="V13" s="646"/>
      <c r="W13" s="646"/>
      <c r="X13" s="646"/>
      <c r="Y13" s="647"/>
      <c r="Z13" s="648" t="s">
        <v>173</v>
      </c>
      <c r="AA13" s="648"/>
      <c r="AB13" s="648"/>
      <c r="AC13" s="648"/>
      <c r="AD13" s="649" t="s">
        <v>173</v>
      </c>
      <c r="AE13" s="649"/>
      <c r="AF13" s="649"/>
      <c r="AG13" s="649"/>
      <c r="AH13" s="649"/>
      <c r="AI13" s="649"/>
      <c r="AJ13" s="649"/>
      <c r="AK13" s="649"/>
      <c r="AL13" s="650" t="s">
        <v>237</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1126436</v>
      </c>
      <c r="BH13" s="646"/>
      <c r="BI13" s="646"/>
      <c r="BJ13" s="646"/>
      <c r="BK13" s="646"/>
      <c r="BL13" s="646"/>
      <c r="BM13" s="646"/>
      <c r="BN13" s="647"/>
      <c r="BO13" s="648">
        <v>63</v>
      </c>
      <c r="BP13" s="648"/>
      <c r="BQ13" s="648"/>
      <c r="BR13" s="648"/>
      <c r="BS13" s="654" t="s">
        <v>237</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1316058</v>
      </c>
      <c r="CS13" s="646"/>
      <c r="CT13" s="646"/>
      <c r="CU13" s="646"/>
      <c r="CV13" s="646"/>
      <c r="CW13" s="646"/>
      <c r="CX13" s="646"/>
      <c r="CY13" s="647"/>
      <c r="CZ13" s="648">
        <v>10.199999999999999</v>
      </c>
      <c r="DA13" s="648"/>
      <c r="DB13" s="648"/>
      <c r="DC13" s="648"/>
      <c r="DD13" s="654">
        <v>1176577</v>
      </c>
      <c r="DE13" s="646"/>
      <c r="DF13" s="646"/>
      <c r="DG13" s="646"/>
      <c r="DH13" s="646"/>
      <c r="DI13" s="646"/>
      <c r="DJ13" s="646"/>
      <c r="DK13" s="646"/>
      <c r="DL13" s="646"/>
      <c r="DM13" s="646"/>
      <c r="DN13" s="646"/>
      <c r="DO13" s="646"/>
      <c r="DP13" s="647"/>
      <c r="DQ13" s="654">
        <v>416686</v>
      </c>
      <c r="DR13" s="646"/>
      <c r="DS13" s="646"/>
      <c r="DT13" s="646"/>
      <c r="DU13" s="646"/>
      <c r="DV13" s="646"/>
      <c r="DW13" s="646"/>
      <c r="DX13" s="646"/>
      <c r="DY13" s="646"/>
      <c r="DZ13" s="646"/>
      <c r="EA13" s="646"/>
      <c r="EB13" s="646"/>
      <c r="EC13" s="655"/>
    </row>
    <row r="14" spans="2:143" ht="11.25" customHeight="1">
      <c r="B14" s="642" t="s">
        <v>260</v>
      </c>
      <c r="C14" s="643"/>
      <c r="D14" s="643"/>
      <c r="E14" s="643"/>
      <c r="F14" s="643"/>
      <c r="G14" s="643"/>
      <c r="H14" s="643"/>
      <c r="I14" s="643"/>
      <c r="J14" s="643"/>
      <c r="K14" s="643"/>
      <c r="L14" s="643"/>
      <c r="M14" s="643"/>
      <c r="N14" s="643"/>
      <c r="O14" s="643"/>
      <c r="P14" s="643"/>
      <c r="Q14" s="644"/>
      <c r="R14" s="645">
        <v>3950</v>
      </c>
      <c r="S14" s="646"/>
      <c r="T14" s="646"/>
      <c r="U14" s="646"/>
      <c r="V14" s="646"/>
      <c r="W14" s="646"/>
      <c r="X14" s="646"/>
      <c r="Y14" s="647"/>
      <c r="Z14" s="648">
        <v>0</v>
      </c>
      <c r="AA14" s="648"/>
      <c r="AB14" s="648"/>
      <c r="AC14" s="648"/>
      <c r="AD14" s="649">
        <v>3950</v>
      </c>
      <c r="AE14" s="649"/>
      <c r="AF14" s="649"/>
      <c r="AG14" s="649"/>
      <c r="AH14" s="649"/>
      <c r="AI14" s="649"/>
      <c r="AJ14" s="649"/>
      <c r="AK14" s="649"/>
      <c r="AL14" s="650">
        <v>0.1</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44389</v>
      </c>
      <c r="BH14" s="646"/>
      <c r="BI14" s="646"/>
      <c r="BJ14" s="646"/>
      <c r="BK14" s="646"/>
      <c r="BL14" s="646"/>
      <c r="BM14" s="646"/>
      <c r="BN14" s="647"/>
      <c r="BO14" s="648">
        <v>2.5</v>
      </c>
      <c r="BP14" s="648"/>
      <c r="BQ14" s="648"/>
      <c r="BR14" s="648"/>
      <c r="BS14" s="654" t="s">
        <v>237</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243886</v>
      </c>
      <c r="CS14" s="646"/>
      <c r="CT14" s="646"/>
      <c r="CU14" s="646"/>
      <c r="CV14" s="646"/>
      <c r="CW14" s="646"/>
      <c r="CX14" s="646"/>
      <c r="CY14" s="647"/>
      <c r="CZ14" s="648">
        <v>1.9</v>
      </c>
      <c r="DA14" s="648"/>
      <c r="DB14" s="648"/>
      <c r="DC14" s="648"/>
      <c r="DD14" s="654">
        <v>12100</v>
      </c>
      <c r="DE14" s="646"/>
      <c r="DF14" s="646"/>
      <c r="DG14" s="646"/>
      <c r="DH14" s="646"/>
      <c r="DI14" s="646"/>
      <c r="DJ14" s="646"/>
      <c r="DK14" s="646"/>
      <c r="DL14" s="646"/>
      <c r="DM14" s="646"/>
      <c r="DN14" s="646"/>
      <c r="DO14" s="646"/>
      <c r="DP14" s="647"/>
      <c r="DQ14" s="654">
        <v>243886</v>
      </c>
      <c r="DR14" s="646"/>
      <c r="DS14" s="646"/>
      <c r="DT14" s="646"/>
      <c r="DU14" s="646"/>
      <c r="DV14" s="646"/>
      <c r="DW14" s="646"/>
      <c r="DX14" s="646"/>
      <c r="DY14" s="646"/>
      <c r="DZ14" s="646"/>
      <c r="EA14" s="646"/>
      <c r="EB14" s="646"/>
      <c r="EC14" s="655"/>
    </row>
    <row r="15" spans="2:143" ht="11.25" customHeight="1">
      <c r="B15" s="642" t="s">
        <v>263</v>
      </c>
      <c r="C15" s="643"/>
      <c r="D15" s="643"/>
      <c r="E15" s="643"/>
      <c r="F15" s="643"/>
      <c r="G15" s="643"/>
      <c r="H15" s="643"/>
      <c r="I15" s="643"/>
      <c r="J15" s="643"/>
      <c r="K15" s="643"/>
      <c r="L15" s="643"/>
      <c r="M15" s="643"/>
      <c r="N15" s="643"/>
      <c r="O15" s="643"/>
      <c r="P15" s="643"/>
      <c r="Q15" s="644"/>
      <c r="R15" s="645" t="s">
        <v>173</v>
      </c>
      <c r="S15" s="646"/>
      <c r="T15" s="646"/>
      <c r="U15" s="646"/>
      <c r="V15" s="646"/>
      <c r="W15" s="646"/>
      <c r="X15" s="646"/>
      <c r="Y15" s="647"/>
      <c r="Z15" s="648" t="s">
        <v>237</v>
      </c>
      <c r="AA15" s="648"/>
      <c r="AB15" s="648"/>
      <c r="AC15" s="648"/>
      <c r="AD15" s="649" t="s">
        <v>237</v>
      </c>
      <c r="AE15" s="649"/>
      <c r="AF15" s="649"/>
      <c r="AG15" s="649"/>
      <c r="AH15" s="649"/>
      <c r="AI15" s="649"/>
      <c r="AJ15" s="649"/>
      <c r="AK15" s="649"/>
      <c r="AL15" s="650" t="s">
        <v>173</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48251</v>
      </c>
      <c r="BH15" s="646"/>
      <c r="BI15" s="646"/>
      <c r="BJ15" s="646"/>
      <c r="BK15" s="646"/>
      <c r="BL15" s="646"/>
      <c r="BM15" s="646"/>
      <c r="BN15" s="647"/>
      <c r="BO15" s="648">
        <v>2.7</v>
      </c>
      <c r="BP15" s="648"/>
      <c r="BQ15" s="648"/>
      <c r="BR15" s="648"/>
      <c r="BS15" s="654" t="s">
        <v>173</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3821598</v>
      </c>
      <c r="CS15" s="646"/>
      <c r="CT15" s="646"/>
      <c r="CU15" s="646"/>
      <c r="CV15" s="646"/>
      <c r="CW15" s="646"/>
      <c r="CX15" s="646"/>
      <c r="CY15" s="647"/>
      <c r="CZ15" s="648">
        <v>29.6</v>
      </c>
      <c r="DA15" s="648"/>
      <c r="DB15" s="648"/>
      <c r="DC15" s="648"/>
      <c r="DD15" s="654">
        <v>2936390</v>
      </c>
      <c r="DE15" s="646"/>
      <c r="DF15" s="646"/>
      <c r="DG15" s="646"/>
      <c r="DH15" s="646"/>
      <c r="DI15" s="646"/>
      <c r="DJ15" s="646"/>
      <c r="DK15" s="646"/>
      <c r="DL15" s="646"/>
      <c r="DM15" s="646"/>
      <c r="DN15" s="646"/>
      <c r="DO15" s="646"/>
      <c r="DP15" s="647"/>
      <c r="DQ15" s="654">
        <v>918816</v>
      </c>
      <c r="DR15" s="646"/>
      <c r="DS15" s="646"/>
      <c r="DT15" s="646"/>
      <c r="DU15" s="646"/>
      <c r="DV15" s="646"/>
      <c r="DW15" s="646"/>
      <c r="DX15" s="646"/>
      <c r="DY15" s="646"/>
      <c r="DZ15" s="646"/>
      <c r="EA15" s="646"/>
      <c r="EB15" s="646"/>
      <c r="EC15" s="655"/>
    </row>
    <row r="16" spans="2:143" ht="11.25" customHeight="1">
      <c r="B16" s="642" t="s">
        <v>266</v>
      </c>
      <c r="C16" s="643"/>
      <c r="D16" s="643"/>
      <c r="E16" s="643"/>
      <c r="F16" s="643"/>
      <c r="G16" s="643"/>
      <c r="H16" s="643"/>
      <c r="I16" s="643"/>
      <c r="J16" s="643"/>
      <c r="K16" s="643"/>
      <c r="L16" s="643"/>
      <c r="M16" s="643"/>
      <c r="N16" s="643"/>
      <c r="O16" s="643"/>
      <c r="P16" s="643"/>
      <c r="Q16" s="644"/>
      <c r="R16" s="645">
        <v>777</v>
      </c>
      <c r="S16" s="646"/>
      <c r="T16" s="646"/>
      <c r="U16" s="646"/>
      <c r="V16" s="646"/>
      <c r="W16" s="646"/>
      <c r="X16" s="646"/>
      <c r="Y16" s="647"/>
      <c r="Z16" s="648">
        <v>0</v>
      </c>
      <c r="AA16" s="648"/>
      <c r="AB16" s="648"/>
      <c r="AC16" s="648"/>
      <c r="AD16" s="649">
        <v>777</v>
      </c>
      <c r="AE16" s="649"/>
      <c r="AF16" s="649"/>
      <c r="AG16" s="649"/>
      <c r="AH16" s="649"/>
      <c r="AI16" s="649"/>
      <c r="AJ16" s="649"/>
      <c r="AK16" s="649"/>
      <c r="AL16" s="650">
        <v>0</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173</v>
      </c>
      <c r="BH16" s="646"/>
      <c r="BI16" s="646"/>
      <c r="BJ16" s="646"/>
      <c r="BK16" s="646"/>
      <c r="BL16" s="646"/>
      <c r="BM16" s="646"/>
      <c r="BN16" s="647"/>
      <c r="BO16" s="648" t="s">
        <v>173</v>
      </c>
      <c r="BP16" s="648"/>
      <c r="BQ16" s="648"/>
      <c r="BR16" s="648"/>
      <c r="BS16" s="654" t="s">
        <v>173</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22459</v>
      </c>
      <c r="CS16" s="646"/>
      <c r="CT16" s="646"/>
      <c r="CU16" s="646"/>
      <c r="CV16" s="646"/>
      <c r="CW16" s="646"/>
      <c r="CX16" s="646"/>
      <c r="CY16" s="647"/>
      <c r="CZ16" s="648">
        <v>0.2</v>
      </c>
      <c r="DA16" s="648"/>
      <c r="DB16" s="648"/>
      <c r="DC16" s="648"/>
      <c r="DD16" s="654" t="s">
        <v>173</v>
      </c>
      <c r="DE16" s="646"/>
      <c r="DF16" s="646"/>
      <c r="DG16" s="646"/>
      <c r="DH16" s="646"/>
      <c r="DI16" s="646"/>
      <c r="DJ16" s="646"/>
      <c r="DK16" s="646"/>
      <c r="DL16" s="646"/>
      <c r="DM16" s="646"/>
      <c r="DN16" s="646"/>
      <c r="DO16" s="646"/>
      <c r="DP16" s="647"/>
      <c r="DQ16" s="654">
        <v>8031</v>
      </c>
      <c r="DR16" s="646"/>
      <c r="DS16" s="646"/>
      <c r="DT16" s="646"/>
      <c r="DU16" s="646"/>
      <c r="DV16" s="646"/>
      <c r="DW16" s="646"/>
      <c r="DX16" s="646"/>
      <c r="DY16" s="646"/>
      <c r="DZ16" s="646"/>
      <c r="EA16" s="646"/>
      <c r="EB16" s="646"/>
      <c r="EC16" s="655"/>
    </row>
    <row r="17" spans="2:133" ht="11.25" customHeight="1">
      <c r="B17" s="642" t="s">
        <v>269</v>
      </c>
      <c r="C17" s="643"/>
      <c r="D17" s="643"/>
      <c r="E17" s="643"/>
      <c r="F17" s="643"/>
      <c r="G17" s="643"/>
      <c r="H17" s="643"/>
      <c r="I17" s="643"/>
      <c r="J17" s="643"/>
      <c r="K17" s="643"/>
      <c r="L17" s="643"/>
      <c r="M17" s="643"/>
      <c r="N17" s="643"/>
      <c r="O17" s="643"/>
      <c r="P17" s="643"/>
      <c r="Q17" s="644"/>
      <c r="R17" s="645">
        <v>19015</v>
      </c>
      <c r="S17" s="646"/>
      <c r="T17" s="646"/>
      <c r="U17" s="646"/>
      <c r="V17" s="646"/>
      <c r="W17" s="646"/>
      <c r="X17" s="646"/>
      <c r="Y17" s="647"/>
      <c r="Z17" s="648">
        <v>0.1</v>
      </c>
      <c r="AA17" s="648"/>
      <c r="AB17" s="648"/>
      <c r="AC17" s="648"/>
      <c r="AD17" s="649">
        <v>19015</v>
      </c>
      <c r="AE17" s="649"/>
      <c r="AF17" s="649"/>
      <c r="AG17" s="649"/>
      <c r="AH17" s="649"/>
      <c r="AI17" s="649"/>
      <c r="AJ17" s="649"/>
      <c r="AK17" s="649"/>
      <c r="AL17" s="650">
        <v>0.4</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237</v>
      </c>
      <c r="BH17" s="646"/>
      <c r="BI17" s="646"/>
      <c r="BJ17" s="646"/>
      <c r="BK17" s="646"/>
      <c r="BL17" s="646"/>
      <c r="BM17" s="646"/>
      <c r="BN17" s="647"/>
      <c r="BO17" s="648" t="s">
        <v>173</v>
      </c>
      <c r="BP17" s="648"/>
      <c r="BQ17" s="648"/>
      <c r="BR17" s="648"/>
      <c r="BS17" s="654" t="s">
        <v>237</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407216</v>
      </c>
      <c r="CS17" s="646"/>
      <c r="CT17" s="646"/>
      <c r="CU17" s="646"/>
      <c r="CV17" s="646"/>
      <c r="CW17" s="646"/>
      <c r="CX17" s="646"/>
      <c r="CY17" s="647"/>
      <c r="CZ17" s="648">
        <v>3.2</v>
      </c>
      <c r="DA17" s="648"/>
      <c r="DB17" s="648"/>
      <c r="DC17" s="648"/>
      <c r="DD17" s="654" t="s">
        <v>173</v>
      </c>
      <c r="DE17" s="646"/>
      <c r="DF17" s="646"/>
      <c r="DG17" s="646"/>
      <c r="DH17" s="646"/>
      <c r="DI17" s="646"/>
      <c r="DJ17" s="646"/>
      <c r="DK17" s="646"/>
      <c r="DL17" s="646"/>
      <c r="DM17" s="646"/>
      <c r="DN17" s="646"/>
      <c r="DO17" s="646"/>
      <c r="DP17" s="647"/>
      <c r="DQ17" s="654">
        <v>400611</v>
      </c>
      <c r="DR17" s="646"/>
      <c r="DS17" s="646"/>
      <c r="DT17" s="646"/>
      <c r="DU17" s="646"/>
      <c r="DV17" s="646"/>
      <c r="DW17" s="646"/>
      <c r="DX17" s="646"/>
      <c r="DY17" s="646"/>
      <c r="DZ17" s="646"/>
      <c r="EA17" s="646"/>
      <c r="EB17" s="646"/>
      <c r="EC17" s="655"/>
    </row>
    <row r="18" spans="2:133" ht="11.25" customHeight="1">
      <c r="B18" s="642" t="s">
        <v>272</v>
      </c>
      <c r="C18" s="643"/>
      <c r="D18" s="643"/>
      <c r="E18" s="643"/>
      <c r="F18" s="643"/>
      <c r="G18" s="643"/>
      <c r="H18" s="643"/>
      <c r="I18" s="643"/>
      <c r="J18" s="643"/>
      <c r="K18" s="643"/>
      <c r="L18" s="643"/>
      <c r="M18" s="643"/>
      <c r="N18" s="643"/>
      <c r="O18" s="643"/>
      <c r="P18" s="643"/>
      <c r="Q18" s="644"/>
      <c r="R18" s="645">
        <v>2695</v>
      </c>
      <c r="S18" s="646"/>
      <c r="T18" s="646"/>
      <c r="U18" s="646"/>
      <c r="V18" s="646"/>
      <c r="W18" s="646"/>
      <c r="X18" s="646"/>
      <c r="Y18" s="647"/>
      <c r="Z18" s="648">
        <v>0</v>
      </c>
      <c r="AA18" s="648"/>
      <c r="AB18" s="648"/>
      <c r="AC18" s="648"/>
      <c r="AD18" s="649">
        <v>2695</v>
      </c>
      <c r="AE18" s="649"/>
      <c r="AF18" s="649"/>
      <c r="AG18" s="649"/>
      <c r="AH18" s="649"/>
      <c r="AI18" s="649"/>
      <c r="AJ18" s="649"/>
      <c r="AK18" s="649"/>
      <c r="AL18" s="650">
        <v>0.1</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237</v>
      </c>
      <c r="BH18" s="646"/>
      <c r="BI18" s="646"/>
      <c r="BJ18" s="646"/>
      <c r="BK18" s="646"/>
      <c r="BL18" s="646"/>
      <c r="BM18" s="646"/>
      <c r="BN18" s="647"/>
      <c r="BO18" s="648" t="s">
        <v>173</v>
      </c>
      <c r="BP18" s="648"/>
      <c r="BQ18" s="648"/>
      <c r="BR18" s="648"/>
      <c r="BS18" s="654" t="s">
        <v>173</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237</v>
      </c>
      <c r="CS18" s="646"/>
      <c r="CT18" s="646"/>
      <c r="CU18" s="646"/>
      <c r="CV18" s="646"/>
      <c r="CW18" s="646"/>
      <c r="CX18" s="646"/>
      <c r="CY18" s="647"/>
      <c r="CZ18" s="648" t="s">
        <v>173</v>
      </c>
      <c r="DA18" s="648"/>
      <c r="DB18" s="648"/>
      <c r="DC18" s="648"/>
      <c r="DD18" s="654" t="s">
        <v>173</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c r="B19" s="642" t="s">
        <v>275</v>
      </c>
      <c r="C19" s="643"/>
      <c r="D19" s="643"/>
      <c r="E19" s="643"/>
      <c r="F19" s="643"/>
      <c r="G19" s="643"/>
      <c r="H19" s="643"/>
      <c r="I19" s="643"/>
      <c r="J19" s="643"/>
      <c r="K19" s="643"/>
      <c r="L19" s="643"/>
      <c r="M19" s="643"/>
      <c r="N19" s="643"/>
      <c r="O19" s="643"/>
      <c r="P19" s="643"/>
      <c r="Q19" s="644"/>
      <c r="R19" s="645" t="s">
        <v>173</v>
      </c>
      <c r="S19" s="646"/>
      <c r="T19" s="646"/>
      <c r="U19" s="646"/>
      <c r="V19" s="646"/>
      <c r="W19" s="646"/>
      <c r="X19" s="646"/>
      <c r="Y19" s="647"/>
      <c r="Z19" s="648" t="s">
        <v>237</v>
      </c>
      <c r="AA19" s="648"/>
      <c r="AB19" s="648"/>
      <c r="AC19" s="648"/>
      <c r="AD19" s="649" t="s">
        <v>237</v>
      </c>
      <c r="AE19" s="649"/>
      <c r="AF19" s="649"/>
      <c r="AG19" s="649"/>
      <c r="AH19" s="649"/>
      <c r="AI19" s="649"/>
      <c r="AJ19" s="649"/>
      <c r="AK19" s="649"/>
      <c r="AL19" s="650" t="s">
        <v>237</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t="s">
        <v>237</v>
      </c>
      <c r="BH19" s="646"/>
      <c r="BI19" s="646"/>
      <c r="BJ19" s="646"/>
      <c r="BK19" s="646"/>
      <c r="BL19" s="646"/>
      <c r="BM19" s="646"/>
      <c r="BN19" s="647"/>
      <c r="BO19" s="648" t="s">
        <v>237</v>
      </c>
      <c r="BP19" s="648"/>
      <c r="BQ19" s="648"/>
      <c r="BR19" s="648"/>
      <c r="BS19" s="654" t="s">
        <v>173</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237</v>
      </c>
      <c r="CS19" s="646"/>
      <c r="CT19" s="646"/>
      <c r="CU19" s="646"/>
      <c r="CV19" s="646"/>
      <c r="CW19" s="646"/>
      <c r="CX19" s="646"/>
      <c r="CY19" s="647"/>
      <c r="CZ19" s="648" t="s">
        <v>237</v>
      </c>
      <c r="DA19" s="648"/>
      <c r="DB19" s="648"/>
      <c r="DC19" s="648"/>
      <c r="DD19" s="654" t="s">
        <v>173</v>
      </c>
      <c r="DE19" s="646"/>
      <c r="DF19" s="646"/>
      <c r="DG19" s="646"/>
      <c r="DH19" s="646"/>
      <c r="DI19" s="646"/>
      <c r="DJ19" s="646"/>
      <c r="DK19" s="646"/>
      <c r="DL19" s="646"/>
      <c r="DM19" s="646"/>
      <c r="DN19" s="646"/>
      <c r="DO19" s="646"/>
      <c r="DP19" s="647"/>
      <c r="DQ19" s="654" t="s">
        <v>173</v>
      </c>
      <c r="DR19" s="646"/>
      <c r="DS19" s="646"/>
      <c r="DT19" s="646"/>
      <c r="DU19" s="646"/>
      <c r="DV19" s="646"/>
      <c r="DW19" s="646"/>
      <c r="DX19" s="646"/>
      <c r="DY19" s="646"/>
      <c r="DZ19" s="646"/>
      <c r="EA19" s="646"/>
      <c r="EB19" s="646"/>
      <c r="EC19" s="655"/>
    </row>
    <row r="20" spans="2:133" ht="11.25" customHeight="1">
      <c r="B20" s="642" t="s">
        <v>278</v>
      </c>
      <c r="C20" s="643"/>
      <c r="D20" s="643"/>
      <c r="E20" s="643"/>
      <c r="F20" s="643"/>
      <c r="G20" s="643"/>
      <c r="H20" s="643"/>
      <c r="I20" s="643"/>
      <c r="J20" s="643"/>
      <c r="K20" s="643"/>
      <c r="L20" s="643"/>
      <c r="M20" s="643"/>
      <c r="N20" s="643"/>
      <c r="O20" s="643"/>
      <c r="P20" s="643"/>
      <c r="Q20" s="644"/>
      <c r="R20" s="645" t="s">
        <v>173</v>
      </c>
      <c r="S20" s="646"/>
      <c r="T20" s="646"/>
      <c r="U20" s="646"/>
      <c r="V20" s="646"/>
      <c r="W20" s="646"/>
      <c r="X20" s="646"/>
      <c r="Y20" s="647"/>
      <c r="Z20" s="648" t="s">
        <v>237</v>
      </c>
      <c r="AA20" s="648"/>
      <c r="AB20" s="648"/>
      <c r="AC20" s="648"/>
      <c r="AD20" s="649" t="s">
        <v>237</v>
      </c>
      <c r="AE20" s="649"/>
      <c r="AF20" s="649"/>
      <c r="AG20" s="649"/>
      <c r="AH20" s="649"/>
      <c r="AI20" s="649"/>
      <c r="AJ20" s="649"/>
      <c r="AK20" s="649"/>
      <c r="AL20" s="650" t="s">
        <v>237</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t="s">
        <v>237</v>
      </c>
      <c r="BH20" s="646"/>
      <c r="BI20" s="646"/>
      <c r="BJ20" s="646"/>
      <c r="BK20" s="646"/>
      <c r="BL20" s="646"/>
      <c r="BM20" s="646"/>
      <c r="BN20" s="647"/>
      <c r="BO20" s="648" t="s">
        <v>173</v>
      </c>
      <c r="BP20" s="648"/>
      <c r="BQ20" s="648"/>
      <c r="BR20" s="648"/>
      <c r="BS20" s="654" t="s">
        <v>173</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12919392</v>
      </c>
      <c r="CS20" s="646"/>
      <c r="CT20" s="646"/>
      <c r="CU20" s="646"/>
      <c r="CV20" s="646"/>
      <c r="CW20" s="646"/>
      <c r="CX20" s="646"/>
      <c r="CY20" s="647"/>
      <c r="CZ20" s="648">
        <v>100</v>
      </c>
      <c r="DA20" s="648"/>
      <c r="DB20" s="648"/>
      <c r="DC20" s="648"/>
      <c r="DD20" s="654">
        <v>5516749</v>
      </c>
      <c r="DE20" s="646"/>
      <c r="DF20" s="646"/>
      <c r="DG20" s="646"/>
      <c r="DH20" s="646"/>
      <c r="DI20" s="646"/>
      <c r="DJ20" s="646"/>
      <c r="DK20" s="646"/>
      <c r="DL20" s="646"/>
      <c r="DM20" s="646"/>
      <c r="DN20" s="646"/>
      <c r="DO20" s="646"/>
      <c r="DP20" s="647"/>
      <c r="DQ20" s="654">
        <v>5358154</v>
      </c>
      <c r="DR20" s="646"/>
      <c r="DS20" s="646"/>
      <c r="DT20" s="646"/>
      <c r="DU20" s="646"/>
      <c r="DV20" s="646"/>
      <c r="DW20" s="646"/>
      <c r="DX20" s="646"/>
      <c r="DY20" s="646"/>
      <c r="DZ20" s="646"/>
      <c r="EA20" s="646"/>
      <c r="EB20" s="646"/>
      <c r="EC20" s="655"/>
    </row>
    <row r="21" spans="2:133" ht="11.25" customHeight="1">
      <c r="B21" s="642" t="s">
        <v>281</v>
      </c>
      <c r="C21" s="643"/>
      <c r="D21" s="643"/>
      <c r="E21" s="643"/>
      <c r="F21" s="643"/>
      <c r="G21" s="643"/>
      <c r="H21" s="643"/>
      <c r="I21" s="643"/>
      <c r="J21" s="643"/>
      <c r="K21" s="643"/>
      <c r="L21" s="643"/>
      <c r="M21" s="643"/>
      <c r="N21" s="643"/>
      <c r="O21" s="643"/>
      <c r="P21" s="643"/>
      <c r="Q21" s="644"/>
      <c r="R21" s="645">
        <v>16320</v>
      </c>
      <c r="S21" s="646"/>
      <c r="T21" s="646"/>
      <c r="U21" s="646"/>
      <c r="V21" s="646"/>
      <c r="W21" s="646"/>
      <c r="X21" s="646"/>
      <c r="Y21" s="647"/>
      <c r="Z21" s="648">
        <v>0.1</v>
      </c>
      <c r="AA21" s="648"/>
      <c r="AB21" s="648"/>
      <c r="AC21" s="648"/>
      <c r="AD21" s="649">
        <v>16320</v>
      </c>
      <c r="AE21" s="649"/>
      <c r="AF21" s="649"/>
      <c r="AG21" s="649"/>
      <c r="AH21" s="649"/>
      <c r="AI21" s="649"/>
      <c r="AJ21" s="649"/>
      <c r="AK21" s="649"/>
      <c r="AL21" s="650">
        <v>0.4</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173</v>
      </c>
      <c r="BH21" s="646"/>
      <c r="BI21" s="646"/>
      <c r="BJ21" s="646"/>
      <c r="BK21" s="646"/>
      <c r="BL21" s="646"/>
      <c r="BM21" s="646"/>
      <c r="BN21" s="647"/>
      <c r="BO21" s="648" t="s">
        <v>173</v>
      </c>
      <c r="BP21" s="648"/>
      <c r="BQ21" s="648"/>
      <c r="BR21" s="648"/>
      <c r="BS21" s="654" t="s">
        <v>237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283</v>
      </c>
      <c r="C22" s="643"/>
      <c r="D22" s="643"/>
      <c r="E22" s="643"/>
      <c r="F22" s="643"/>
      <c r="G22" s="643"/>
      <c r="H22" s="643"/>
      <c r="I22" s="643"/>
      <c r="J22" s="643"/>
      <c r="K22" s="643"/>
      <c r="L22" s="643"/>
      <c r="M22" s="643"/>
      <c r="N22" s="643"/>
      <c r="O22" s="643"/>
      <c r="P22" s="643"/>
      <c r="Q22" s="644"/>
      <c r="R22" s="645">
        <v>1318800</v>
      </c>
      <c r="S22" s="646"/>
      <c r="T22" s="646"/>
      <c r="U22" s="646"/>
      <c r="V22" s="646"/>
      <c r="W22" s="646"/>
      <c r="X22" s="646"/>
      <c r="Y22" s="647"/>
      <c r="Z22" s="648">
        <v>9.9</v>
      </c>
      <c r="AA22" s="648"/>
      <c r="AB22" s="648"/>
      <c r="AC22" s="648"/>
      <c r="AD22" s="649">
        <v>1104969</v>
      </c>
      <c r="AE22" s="649"/>
      <c r="AF22" s="649"/>
      <c r="AG22" s="649"/>
      <c r="AH22" s="649"/>
      <c r="AI22" s="649"/>
      <c r="AJ22" s="649"/>
      <c r="AK22" s="649"/>
      <c r="AL22" s="650">
        <v>24.3</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173</v>
      </c>
      <c r="BH22" s="646"/>
      <c r="BI22" s="646"/>
      <c r="BJ22" s="646"/>
      <c r="BK22" s="646"/>
      <c r="BL22" s="646"/>
      <c r="BM22" s="646"/>
      <c r="BN22" s="647"/>
      <c r="BO22" s="648" t="s">
        <v>173</v>
      </c>
      <c r="BP22" s="648"/>
      <c r="BQ22" s="648"/>
      <c r="BR22" s="648"/>
      <c r="BS22" s="654" t="s">
        <v>173</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286</v>
      </c>
      <c r="C23" s="643"/>
      <c r="D23" s="643"/>
      <c r="E23" s="643"/>
      <c r="F23" s="643"/>
      <c r="G23" s="643"/>
      <c r="H23" s="643"/>
      <c r="I23" s="643"/>
      <c r="J23" s="643"/>
      <c r="K23" s="643"/>
      <c r="L23" s="643"/>
      <c r="M23" s="643"/>
      <c r="N23" s="643"/>
      <c r="O23" s="643"/>
      <c r="P23" s="643"/>
      <c r="Q23" s="644"/>
      <c r="R23" s="645">
        <v>1104969</v>
      </c>
      <c r="S23" s="646"/>
      <c r="T23" s="646"/>
      <c r="U23" s="646"/>
      <c r="V23" s="646"/>
      <c r="W23" s="646"/>
      <c r="X23" s="646"/>
      <c r="Y23" s="647"/>
      <c r="Z23" s="648">
        <v>8.3000000000000007</v>
      </c>
      <c r="AA23" s="648"/>
      <c r="AB23" s="648"/>
      <c r="AC23" s="648"/>
      <c r="AD23" s="649">
        <v>1104969</v>
      </c>
      <c r="AE23" s="649"/>
      <c r="AF23" s="649"/>
      <c r="AG23" s="649"/>
      <c r="AH23" s="649"/>
      <c r="AI23" s="649"/>
      <c r="AJ23" s="649"/>
      <c r="AK23" s="649"/>
      <c r="AL23" s="650">
        <v>24.3</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173</v>
      </c>
      <c r="BH23" s="646"/>
      <c r="BI23" s="646"/>
      <c r="BJ23" s="646"/>
      <c r="BK23" s="646"/>
      <c r="BL23" s="646"/>
      <c r="BM23" s="646"/>
      <c r="BN23" s="647"/>
      <c r="BO23" s="648" t="s">
        <v>173</v>
      </c>
      <c r="BP23" s="648"/>
      <c r="BQ23" s="648"/>
      <c r="BR23" s="648"/>
      <c r="BS23" s="654" t="s">
        <v>237</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8" t="s">
        <v>291</v>
      </c>
      <c r="DM23" s="679"/>
      <c r="DN23" s="679"/>
      <c r="DO23" s="679"/>
      <c r="DP23" s="679"/>
      <c r="DQ23" s="679"/>
      <c r="DR23" s="679"/>
      <c r="DS23" s="679"/>
      <c r="DT23" s="679"/>
      <c r="DU23" s="679"/>
      <c r="DV23" s="680"/>
      <c r="DW23" s="627" t="s">
        <v>292</v>
      </c>
      <c r="DX23" s="628"/>
      <c r="DY23" s="628"/>
      <c r="DZ23" s="628"/>
      <c r="EA23" s="628"/>
      <c r="EB23" s="628"/>
      <c r="EC23" s="629"/>
    </row>
    <row r="24" spans="2:133" ht="11.25" customHeight="1">
      <c r="B24" s="642" t="s">
        <v>293</v>
      </c>
      <c r="C24" s="643"/>
      <c r="D24" s="643"/>
      <c r="E24" s="643"/>
      <c r="F24" s="643"/>
      <c r="G24" s="643"/>
      <c r="H24" s="643"/>
      <c r="I24" s="643"/>
      <c r="J24" s="643"/>
      <c r="K24" s="643"/>
      <c r="L24" s="643"/>
      <c r="M24" s="643"/>
      <c r="N24" s="643"/>
      <c r="O24" s="643"/>
      <c r="P24" s="643"/>
      <c r="Q24" s="644"/>
      <c r="R24" s="645">
        <v>213831</v>
      </c>
      <c r="S24" s="646"/>
      <c r="T24" s="646"/>
      <c r="U24" s="646"/>
      <c r="V24" s="646"/>
      <c r="W24" s="646"/>
      <c r="X24" s="646"/>
      <c r="Y24" s="647"/>
      <c r="Z24" s="648">
        <v>1.6</v>
      </c>
      <c r="AA24" s="648"/>
      <c r="AB24" s="648"/>
      <c r="AC24" s="648"/>
      <c r="AD24" s="649" t="s">
        <v>173</v>
      </c>
      <c r="AE24" s="649"/>
      <c r="AF24" s="649"/>
      <c r="AG24" s="649"/>
      <c r="AH24" s="649"/>
      <c r="AI24" s="649"/>
      <c r="AJ24" s="649"/>
      <c r="AK24" s="649"/>
      <c r="AL24" s="650" t="s">
        <v>173</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237</v>
      </c>
      <c r="BH24" s="646"/>
      <c r="BI24" s="646"/>
      <c r="BJ24" s="646"/>
      <c r="BK24" s="646"/>
      <c r="BL24" s="646"/>
      <c r="BM24" s="646"/>
      <c r="BN24" s="647"/>
      <c r="BO24" s="648" t="s">
        <v>237</v>
      </c>
      <c r="BP24" s="648"/>
      <c r="BQ24" s="648"/>
      <c r="BR24" s="648"/>
      <c r="BS24" s="654" t="s">
        <v>237</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2471039</v>
      </c>
      <c r="CS24" s="635"/>
      <c r="CT24" s="635"/>
      <c r="CU24" s="635"/>
      <c r="CV24" s="635"/>
      <c r="CW24" s="635"/>
      <c r="CX24" s="635"/>
      <c r="CY24" s="636"/>
      <c r="CZ24" s="639">
        <v>19.100000000000001</v>
      </c>
      <c r="DA24" s="640"/>
      <c r="DB24" s="640"/>
      <c r="DC24" s="659"/>
      <c r="DD24" s="681">
        <v>1876060</v>
      </c>
      <c r="DE24" s="635"/>
      <c r="DF24" s="635"/>
      <c r="DG24" s="635"/>
      <c r="DH24" s="635"/>
      <c r="DI24" s="635"/>
      <c r="DJ24" s="635"/>
      <c r="DK24" s="636"/>
      <c r="DL24" s="681">
        <v>1829851</v>
      </c>
      <c r="DM24" s="635"/>
      <c r="DN24" s="635"/>
      <c r="DO24" s="635"/>
      <c r="DP24" s="635"/>
      <c r="DQ24" s="635"/>
      <c r="DR24" s="635"/>
      <c r="DS24" s="635"/>
      <c r="DT24" s="635"/>
      <c r="DU24" s="635"/>
      <c r="DV24" s="636"/>
      <c r="DW24" s="639">
        <v>39</v>
      </c>
      <c r="DX24" s="640"/>
      <c r="DY24" s="640"/>
      <c r="DZ24" s="640"/>
      <c r="EA24" s="640"/>
      <c r="EB24" s="640"/>
      <c r="EC24" s="641"/>
    </row>
    <row r="25" spans="2:133" ht="11.25" customHeight="1">
      <c r="B25" s="642" t="s">
        <v>296</v>
      </c>
      <c r="C25" s="643"/>
      <c r="D25" s="643"/>
      <c r="E25" s="643"/>
      <c r="F25" s="643"/>
      <c r="G25" s="643"/>
      <c r="H25" s="643"/>
      <c r="I25" s="643"/>
      <c r="J25" s="643"/>
      <c r="K25" s="643"/>
      <c r="L25" s="643"/>
      <c r="M25" s="643"/>
      <c r="N25" s="643"/>
      <c r="O25" s="643"/>
      <c r="P25" s="643"/>
      <c r="Q25" s="644"/>
      <c r="R25" s="645" t="s">
        <v>237</v>
      </c>
      <c r="S25" s="646"/>
      <c r="T25" s="646"/>
      <c r="U25" s="646"/>
      <c r="V25" s="646"/>
      <c r="W25" s="646"/>
      <c r="X25" s="646"/>
      <c r="Y25" s="647"/>
      <c r="Z25" s="648" t="s">
        <v>237</v>
      </c>
      <c r="AA25" s="648"/>
      <c r="AB25" s="648"/>
      <c r="AC25" s="648"/>
      <c r="AD25" s="649" t="s">
        <v>173</v>
      </c>
      <c r="AE25" s="649"/>
      <c r="AF25" s="649"/>
      <c r="AG25" s="649"/>
      <c r="AH25" s="649"/>
      <c r="AI25" s="649"/>
      <c r="AJ25" s="649"/>
      <c r="AK25" s="649"/>
      <c r="AL25" s="650" t="s">
        <v>173</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173</v>
      </c>
      <c r="BH25" s="646"/>
      <c r="BI25" s="646"/>
      <c r="BJ25" s="646"/>
      <c r="BK25" s="646"/>
      <c r="BL25" s="646"/>
      <c r="BM25" s="646"/>
      <c r="BN25" s="647"/>
      <c r="BO25" s="648" t="s">
        <v>237</v>
      </c>
      <c r="BP25" s="648"/>
      <c r="BQ25" s="648"/>
      <c r="BR25" s="648"/>
      <c r="BS25" s="654" t="s">
        <v>173</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1305308</v>
      </c>
      <c r="CS25" s="670"/>
      <c r="CT25" s="670"/>
      <c r="CU25" s="670"/>
      <c r="CV25" s="670"/>
      <c r="CW25" s="670"/>
      <c r="CX25" s="670"/>
      <c r="CY25" s="671"/>
      <c r="CZ25" s="650">
        <v>10.1</v>
      </c>
      <c r="DA25" s="682"/>
      <c r="DB25" s="682"/>
      <c r="DC25" s="684"/>
      <c r="DD25" s="654">
        <v>1169727</v>
      </c>
      <c r="DE25" s="670"/>
      <c r="DF25" s="670"/>
      <c r="DG25" s="670"/>
      <c r="DH25" s="670"/>
      <c r="DI25" s="670"/>
      <c r="DJ25" s="670"/>
      <c r="DK25" s="671"/>
      <c r="DL25" s="654">
        <v>1131365</v>
      </c>
      <c r="DM25" s="670"/>
      <c r="DN25" s="670"/>
      <c r="DO25" s="670"/>
      <c r="DP25" s="670"/>
      <c r="DQ25" s="670"/>
      <c r="DR25" s="670"/>
      <c r="DS25" s="670"/>
      <c r="DT25" s="670"/>
      <c r="DU25" s="670"/>
      <c r="DV25" s="671"/>
      <c r="DW25" s="650">
        <v>24.1</v>
      </c>
      <c r="DX25" s="682"/>
      <c r="DY25" s="682"/>
      <c r="DZ25" s="682"/>
      <c r="EA25" s="682"/>
      <c r="EB25" s="682"/>
      <c r="EC25" s="683"/>
    </row>
    <row r="26" spans="2:133" ht="11.25" customHeight="1">
      <c r="B26" s="642" t="s">
        <v>299</v>
      </c>
      <c r="C26" s="643"/>
      <c r="D26" s="643"/>
      <c r="E26" s="643"/>
      <c r="F26" s="643"/>
      <c r="G26" s="643"/>
      <c r="H26" s="643"/>
      <c r="I26" s="643"/>
      <c r="J26" s="643"/>
      <c r="K26" s="643"/>
      <c r="L26" s="643"/>
      <c r="M26" s="643"/>
      <c r="N26" s="643"/>
      <c r="O26" s="643"/>
      <c r="P26" s="643"/>
      <c r="Q26" s="644"/>
      <c r="R26" s="645">
        <v>3467401</v>
      </c>
      <c r="S26" s="646"/>
      <c r="T26" s="646"/>
      <c r="U26" s="646"/>
      <c r="V26" s="646"/>
      <c r="W26" s="646"/>
      <c r="X26" s="646"/>
      <c r="Y26" s="647"/>
      <c r="Z26" s="648">
        <v>26</v>
      </c>
      <c r="AA26" s="648"/>
      <c r="AB26" s="648"/>
      <c r="AC26" s="648"/>
      <c r="AD26" s="649">
        <v>3253570</v>
      </c>
      <c r="AE26" s="649"/>
      <c r="AF26" s="649"/>
      <c r="AG26" s="649"/>
      <c r="AH26" s="649"/>
      <c r="AI26" s="649"/>
      <c r="AJ26" s="649"/>
      <c r="AK26" s="649"/>
      <c r="AL26" s="650">
        <v>71.599999999999994</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173</v>
      </c>
      <c r="BH26" s="646"/>
      <c r="BI26" s="646"/>
      <c r="BJ26" s="646"/>
      <c r="BK26" s="646"/>
      <c r="BL26" s="646"/>
      <c r="BM26" s="646"/>
      <c r="BN26" s="647"/>
      <c r="BO26" s="648" t="s">
        <v>173</v>
      </c>
      <c r="BP26" s="648"/>
      <c r="BQ26" s="648"/>
      <c r="BR26" s="648"/>
      <c r="BS26" s="654" t="s">
        <v>237</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685100</v>
      </c>
      <c r="CS26" s="646"/>
      <c r="CT26" s="646"/>
      <c r="CU26" s="646"/>
      <c r="CV26" s="646"/>
      <c r="CW26" s="646"/>
      <c r="CX26" s="646"/>
      <c r="CY26" s="647"/>
      <c r="CZ26" s="650">
        <v>5.3</v>
      </c>
      <c r="DA26" s="682"/>
      <c r="DB26" s="682"/>
      <c r="DC26" s="684"/>
      <c r="DD26" s="654">
        <v>634969</v>
      </c>
      <c r="DE26" s="646"/>
      <c r="DF26" s="646"/>
      <c r="DG26" s="646"/>
      <c r="DH26" s="646"/>
      <c r="DI26" s="646"/>
      <c r="DJ26" s="646"/>
      <c r="DK26" s="647"/>
      <c r="DL26" s="654" t="s">
        <v>237</v>
      </c>
      <c r="DM26" s="646"/>
      <c r="DN26" s="646"/>
      <c r="DO26" s="646"/>
      <c r="DP26" s="646"/>
      <c r="DQ26" s="646"/>
      <c r="DR26" s="646"/>
      <c r="DS26" s="646"/>
      <c r="DT26" s="646"/>
      <c r="DU26" s="646"/>
      <c r="DV26" s="647"/>
      <c r="DW26" s="650" t="s">
        <v>237</v>
      </c>
      <c r="DX26" s="682"/>
      <c r="DY26" s="682"/>
      <c r="DZ26" s="682"/>
      <c r="EA26" s="682"/>
      <c r="EB26" s="682"/>
      <c r="EC26" s="683"/>
    </row>
    <row r="27" spans="2:133" ht="11.25" customHeight="1">
      <c r="B27" s="642" t="s">
        <v>302</v>
      </c>
      <c r="C27" s="643"/>
      <c r="D27" s="643"/>
      <c r="E27" s="643"/>
      <c r="F27" s="643"/>
      <c r="G27" s="643"/>
      <c r="H27" s="643"/>
      <c r="I27" s="643"/>
      <c r="J27" s="643"/>
      <c r="K27" s="643"/>
      <c r="L27" s="643"/>
      <c r="M27" s="643"/>
      <c r="N27" s="643"/>
      <c r="O27" s="643"/>
      <c r="P27" s="643"/>
      <c r="Q27" s="644"/>
      <c r="R27" s="645">
        <v>1257</v>
      </c>
      <c r="S27" s="646"/>
      <c r="T27" s="646"/>
      <c r="U27" s="646"/>
      <c r="V27" s="646"/>
      <c r="W27" s="646"/>
      <c r="X27" s="646"/>
      <c r="Y27" s="647"/>
      <c r="Z27" s="648">
        <v>0</v>
      </c>
      <c r="AA27" s="648"/>
      <c r="AB27" s="648"/>
      <c r="AC27" s="648"/>
      <c r="AD27" s="649">
        <v>1257</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1787303</v>
      </c>
      <c r="BH27" s="646"/>
      <c r="BI27" s="646"/>
      <c r="BJ27" s="646"/>
      <c r="BK27" s="646"/>
      <c r="BL27" s="646"/>
      <c r="BM27" s="646"/>
      <c r="BN27" s="647"/>
      <c r="BO27" s="648">
        <v>100</v>
      </c>
      <c r="BP27" s="648"/>
      <c r="BQ27" s="648"/>
      <c r="BR27" s="648"/>
      <c r="BS27" s="654" t="s">
        <v>173</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758515</v>
      </c>
      <c r="CS27" s="670"/>
      <c r="CT27" s="670"/>
      <c r="CU27" s="670"/>
      <c r="CV27" s="670"/>
      <c r="CW27" s="670"/>
      <c r="CX27" s="670"/>
      <c r="CY27" s="671"/>
      <c r="CZ27" s="650">
        <v>5.9</v>
      </c>
      <c r="DA27" s="682"/>
      <c r="DB27" s="682"/>
      <c r="DC27" s="684"/>
      <c r="DD27" s="654">
        <v>305722</v>
      </c>
      <c r="DE27" s="670"/>
      <c r="DF27" s="670"/>
      <c r="DG27" s="670"/>
      <c r="DH27" s="670"/>
      <c r="DI27" s="670"/>
      <c r="DJ27" s="670"/>
      <c r="DK27" s="671"/>
      <c r="DL27" s="654">
        <v>297875</v>
      </c>
      <c r="DM27" s="670"/>
      <c r="DN27" s="670"/>
      <c r="DO27" s="670"/>
      <c r="DP27" s="670"/>
      <c r="DQ27" s="670"/>
      <c r="DR27" s="670"/>
      <c r="DS27" s="670"/>
      <c r="DT27" s="670"/>
      <c r="DU27" s="670"/>
      <c r="DV27" s="671"/>
      <c r="DW27" s="650">
        <v>6.4</v>
      </c>
      <c r="DX27" s="682"/>
      <c r="DY27" s="682"/>
      <c r="DZ27" s="682"/>
      <c r="EA27" s="682"/>
      <c r="EB27" s="682"/>
      <c r="EC27" s="683"/>
    </row>
    <row r="28" spans="2:133" ht="11.25" customHeight="1">
      <c r="B28" s="642" t="s">
        <v>305</v>
      </c>
      <c r="C28" s="643"/>
      <c r="D28" s="643"/>
      <c r="E28" s="643"/>
      <c r="F28" s="643"/>
      <c r="G28" s="643"/>
      <c r="H28" s="643"/>
      <c r="I28" s="643"/>
      <c r="J28" s="643"/>
      <c r="K28" s="643"/>
      <c r="L28" s="643"/>
      <c r="M28" s="643"/>
      <c r="N28" s="643"/>
      <c r="O28" s="643"/>
      <c r="P28" s="643"/>
      <c r="Q28" s="644"/>
      <c r="R28" s="645">
        <v>113643</v>
      </c>
      <c r="S28" s="646"/>
      <c r="T28" s="646"/>
      <c r="U28" s="646"/>
      <c r="V28" s="646"/>
      <c r="W28" s="646"/>
      <c r="X28" s="646"/>
      <c r="Y28" s="647"/>
      <c r="Z28" s="648">
        <v>0.9</v>
      </c>
      <c r="AA28" s="648"/>
      <c r="AB28" s="648"/>
      <c r="AC28" s="648"/>
      <c r="AD28" s="649" t="s">
        <v>173</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407216</v>
      </c>
      <c r="CS28" s="646"/>
      <c r="CT28" s="646"/>
      <c r="CU28" s="646"/>
      <c r="CV28" s="646"/>
      <c r="CW28" s="646"/>
      <c r="CX28" s="646"/>
      <c r="CY28" s="647"/>
      <c r="CZ28" s="650">
        <v>3.2</v>
      </c>
      <c r="DA28" s="682"/>
      <c r="DB28" s="682"/>
      <c r="DC28" s="684"/>
      <c r="DD28" s="654">
        <v>400611</v>
      </c>
      <c r="DE28" s="646"/>
      <c r="DF28" s="646"/>
      <c r="DG28" s="646"/>
      <c r="DH28" s="646"/>
      <c r="DI28" s="646"/>
      <c r="DJ28" s="646"/>
      <c r="DK28" s="647"/>
      <c r="DL28" s="654">
        <v>400611</v>
      </c>
      <c r="DM28" s="646"/>
      <c r="DN28" s="646"/>
      <c r="DO28" s="646"/>
      <c r="DP28" s="646"/>
      <c r="DQ28" s="646"/>
      <c r="DR28" s="646"/>
      <c r="DS28" s="646"/>
      <c r="DT28" s="646"/>
      <c r="DU28" s="646"/>
      <c r="DV28" s="647"/>
      <c r="DW28" s="650">
        <v>8.5</v>
      </c>
      <c r="DX28" s="682"/>
      <c r="DY28" s="682"/>
      <c r="DZ28" s="682"/>
      <c r="EA28" s="682"/>
      <c r="EB28" s="682"/>
      <c r="EC28" s="683"/>
    </row>
    <row r="29" spans="2:133" ht="11.25" customHeight="1">
      <c r="B29" s="642" t="s">
        <v>307</v>
      </c>
      <c r="C29" s="643"/>
      <c r="D29" s="643"/>
      <c r="E29" s="643"/>
      <c r="F29" s="643"/>
      <c r="G29" s="643"/>
      <c r="H29" s="643"/>
      <c r="I29" s="643"/>
      <c r="J29" s="643"/>
      <c r="K29" s="643"/>
      <c r="L29" s="643"/>
      <c r="M29" s="643"/>
      <c r="N29" s="643"/>
      <c r="O29" s="643"/>
      <c r="P29" s="643"/>
      <c r="Q29" s="644"/>
      <c r="R29" s="645">
        <v>82211</v>
      </c>
      <c r="S29" s="646"/>
      <c r="T29" s="646"/>
      <c r="U29" s="646"/>
      <c r="V29" s="646"/>
      <c r="W29" s="646"/>
      <c r="X29" s="646"/>
      <c r="Y29" s="647"/>
      <c r="Z29" s="648">
        <v>0.6</v>
      </c>
      <c r="AA29" s="648"/>
      <c r="AB29" s="648"/>
      <c r="AC29" s="648"/>
      <c r="AD29" s="649" t="s">
        <v>237</v>
      </c>
      <c r="AE29" s="649"/>
      <c r="AF29" s="649"/>
      <c r="AG29" s="649"/>
      <c r="AH29" s="649"/>
      <c r="AI29" s="649"/>
      <c r="AJ29" s="649"/>
      <c r="AK29" s="649"/>
      <c r="AL29" s="650" t="s">
        <v>173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69</v>
      </c>
      <c r="CG29" s="661"/>
      <c r="CH29" s="661"/>
      <c r="CI29" s="661"/>
      <c r="CJ29" s="661"/>
      <c r="CK29" s="661"/>
      <c r="CL29" s="661"/>
      <c r="CM29" s="661"/>
      <c r="CN29" s="661"/>
      <c r="CO29" s="661"/>
      <c r="CP29" s="661"/>
      <c r="CQ29" s="662"/>
      <c r="CR29" s="645">
        <v>407216</v>
      </c>
      <c r="CS29" s="670"/>
      <c r="CT29" s="670"/>
      <c r="CU29" s="670"/>
      <c r="CV29" s="670"/>
      <c r="CW29" s="670"/>
      <c r="CX29" s="670"/>
      <c r="CY29" s="671"/>
      <c r="CZ29" s="650">
        <v>3.2</v>
      </c>
      <c r="DA29" s="682"/>
      <c r="DB29" s="682"/>
      <c r="DC29" s="684"/>
      <c r="DD29" s="654">
        <v>400611</v>
      </c>
      <c r="DE29" s="670"/>
      <c r="DF29" s="670"/>
      <c r="DG29" s="670"/>
      <c r="DH29" s="670"/>
      <c r="DI29" s="670"/>
      <c r="DJ29" s="670"/>
      <c r="DK29" s="671"/>
      <c r="DL29" s="654">
        <v>400611</v>
      </c>
      <c r="DM29" s="670"/>
      <c r="DN29" s="670"/>
      <c r="DO29" s="670"/>
      <c r="DP29" s="670"/>
      <c r="DQ29" s="670"/>
      <c r="DR29" s="670"/>
      <c r="DS29" s="670"/>
      <c r="DT29" s="670"/>
      <c r="DU29" s="670"/>
      <c r="DV29" s="671"/>
      <c r="DW29" s="650">
        <v>8.5</v>
      </c>
      <c r="DX29" s="682"/>
      <c r="DY29" s="682"/>
      <c r="DZ29" s="682"/>
      <c r="EA29" s="682"/>
      <c r="EB29" s="682"/>
      <c r="EC29" s="683"/>
    </row>
    <row r="30" spans="2:133" ht="11.25" customHeight="1">
      <c r="B30" s="642" t="s">
        <v>309</v>
      </c>
      <c r="C30" s="643"/>
      <c r="D30" s="643"/>
      <c r="E30" s="643"/>
      <c r="F30" s="643"/>
      <c r="G30" s="643"/>
      <c r="H30" s="643"/>
      <c r="I30" s="643"/>
      <c r="J30" s="643"/>
      <c r="K30" s="643"/>
      <c r="L30" s="643"/>
      <c r="M30" s="643"/>
      <c r="N30" s="643"/>
      <c r="O30" s="643"/>
      <c r="P30" s="643"/>
      <c r="Q30" s="644"/>
      <c r="R30" s="645">
        <v>139834</v>
      </c>
      <c r="S30" s="646"/>
      <c r="T30" s="646"/>
      <c r="U30" s="646"/>
      <c r="V30" s="646"/>
      <c r="W30" s="646"/>
      <c r="X30" s="646"/>
      <c r="Y30" s="647"/>
      <c r="Z30" s="648">
        <v>1</v>
      </c>
      <c r="AA30" s="648"/>
      <c r="AB30" s="648"/>
      <c r="AC30" s="648"/>
      <c r="AD30" s="649" t="s">
        <v>237</v>
      </c>
      <c r="AE30" s="649"/>
      <c r="AF30" s="649"/>
      <c r="AG30" s="649"/>
      <c r="AH30" s="649"/>
      <c r="AI30" s="649"/>
      <c r="AJ30" s="649"/>
      <c r="AK30" s="649"/>
      <c r="AL30" s="650" t="s">
        <v>237</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374300</v>
      </c>
      <c r="CS30" s="646"/>
      <c r="CT30" s="646"/>
      <c r="CU30" s="646"/>
      <c r="CV30" s="646"/>
      <c r="CW30" s="646"/>
      <c r="CX30" s="646"/>
      <c r="CY30" s="647"/>
      <c r="CZ30" s="650">
        <v>2.9</v>
      </c>
      <c r="DA30" s="682"/>
      <c r="DB30" s="682"/>
      <c r="DC30" s="684"/>
      <c r="DD30" s="654">
        <v>367695</v>
      </c>
      <c r="DE30" s="646"/>
      <c r="DF30" s="646"/>
      <c r="DG30" s="646"/>
      <c r="DH30" s="646"/>
      <c r="DI30" s="646"/>
      <c r="DJ30" s="646"/>
      <c r="DK30" s="647"/>
      <c r="DL30" s="654">
        <v>367695</v>
      </c>
      <c r="DM30" s="646"/>
      <c r="DN30" s="646"/>
      <c r="DO30" s="646"/>
      <c r="DP30" s="646"/>
      <c r="DQ30" s="646"/>
      <c r="DR30" s="646"/>
      <c r="DS30" s="646"/>
      <c r="DT30" s="646"/>
      <c r="DU30" s="646"/>
      <c r="DV30" s="647"/>
      <c r="DW30" s="650">
        <v>7.8</v>
      </c>
      <c r="DX30" s="682"/>
      <c r="DY30" s="682"/>
      <c r="DZ30" s="682"/>
      <c r="EA30" s="682"/>
      <c r="EB30" s="682"/>
      <c r="EC30" s="683"/>
    </row>
    <row r="31" spans="2:133" ht="11.25" customHeight="1">
      <c r="B31" s="642" t="s">
        <v>313</v>
      </c>
      <c r="C31" s="643"/>
      <c r="D31" s="643"/>
      <c r="E31" s="643"/>
      <c r="F31" s="643"/>
      <c r="G31" s="643"/>
      <c r="H31" s="643"/>
      <c r="I31" s="643"/>
      <c r="J31" s="643"/>
      <c r="K31" s="643"/>
      <c r="L31" s="643"/>
      <c r="M31" s="643"/>
      <c r="N31" s="643"/>
      <c r="O31" s="643"/>
      <c r="P31" s="643"/>
      <c r="Q31" s="644"/>
      <c r="R31" s="645">
        <v>2214931</v>
      </c>
      <c r="S31" s="646"/>
      <c r="T31" s="646"/>
      <c r="U31" s="646"/>
      <c r="V31" s="646"/>
      <c r="W31" s="646"/>
      <c r="X31" s="646"/>
      <c r="Y31" s="647"/>
      <c r="Z31" s="648">
        <v>16.600000000000001</v>
      </c>
      <c r="AA31" s="648"/>
      <c r="AB31" s="648"/>
      <c r="AC31" s="648"/>
      <c r="AD31" s="649" t="s">
        <v>237</v>
      </c>
      <c r="AE31" s="649"/>
      <c r="AF31" s="649"/>
      <c r="AG31" s="649"/>
      <c r="AH31" s="649"/>
      <c r="AI31" s="649"/>
      <c r="AJ31" s="649"/>
      <c r="AK31" s="649"/>
      <c r="AL31" s="650" t="s">
        <v>237</v>
      </c>
      <c r="AM31" s="651"/>
      <c r="AN31" s="651"/>
      <c r="AO31" s="652"/>
      <c r="AP31" s="702" t="s">
        <v>314</v>
      </c>
      <c r="AQ31" s="703"/>
      <c r="AR31" s="703"/>
      <c r="AS31" s="703"/>
      <c r="AT31" s="708" t="s">
        <v>315</v>
      </c>
      <c r="AU31" s="231"/>
      <c r="AV31" s="231"/>
      <c r="AW31" s="231"/>
      <c r="AX31" s="631" t="s">
        <v>189</v>
      </c>
      <c r="AY31" s="632"/>
      <c r="AZ31" s="632"/>
      <c r="BA31" s="632"/>
      <c r="BB31" s="632"/>
      <c r="BC31" s="632"/>
      <c r="BD31" s="632"/>
      <c r="BE31" s="632"/>
      <c r="BF31" s="633"/>
      <c r="BG31" s="701">
        <v>98.4</v>
      </c>
      <c r="BH31" s="697"/>
      <c r="BI31" s="697"/>
      <c r="BJ31" s="697"/>
      <c r="BK31" s="697"/>
      <c r="BL31" s="697"/>
      <c r="BM31" s="640">
        <v>95.7</v>
      </c>
      <c r="BN31" s="697"/>
      <c r="BO31" s="697"/>
      <c r="BP31" s="697"/>
      <c r="BQ31" s="698"/>
      <c r="BR31" s="701">
        <v>98.2</v>
      </c>
      <c r="BS31" s="697"/>
      <c r="BT31" s="697"/>
      <c r="BU31" s="697"/>
      <c r="BV31" s="697"/>
      <c r="BW31" s="697"/>
      <c r="BX31" s="640">
        <v>95.9</v>
      </c>
      <c r="BY31" s="697"/>
      <c r="BZ31" s="697"/>
      <c r="CA31" s="697"/>
      <c r="CB31" s="698"/>
      <c r="CD31" s="693"/>
      <c r="CE31" s="694"/>
      <c r="CF31" s="660" t="s">
        <v>316</v>
      </c>
      <c r="CG31" s="661"/>
      <c r="CH31" s="661"/>
      <c r="CI31" s="661"/>
      <c r="CJ31" s="661"/>
      <c r="CK31" s="661"/>
      <c r="CL31" s="661"/>
      <c r="CM31" s="661"/>
      <c r="CN31" s="661"/>
      <c r="CO31" s="661"/>
      <c r="CP31" s="661"/>
      <c r="CQ31" s="662"/>
      <c r="CR31" s="645">
        <v>32916</v>
      </c>
      <c r="CS31" s="670"/>
      <c r="CT31" s="670"/>
      <c r="CU31" s="670"/>
      <c r="CV31" s="670"/>
      <c r="CW31" s="670"/>
      <c r="CX31" s="670"/>
      <c r="CY31" s="671"/>
      <c r="CZ31" s="650">
        <v>0.3</v>
      </c>
      <c r="DA31" s="682"/>
      <c r="DB31" s="682"/>
      <c r="DC31" s="684"/>
      <c r="DD31" s="654">
        <v>32916</v>
      </c>
      <c r="DE31" s="670"/>
      <c r="DF31" s="670"/>
      <c r="DG31" s="670"/>
      <c r="DH31" s="670"/>
      <c r="DI31" s="670"/>
      <c r="DJ31" s="670"/>
      <c r="DK31" s="671"/>
      <c r="DL31" s="654">
        <v>32916</v>
      </c>
      <c r="DM31" s="670"/>
      <c r="DN31" s="670"/>
      <c r="DO31" s="670"/>
      <c r="DP31" s="670"/>
      <c r="DQ31" s="670"/>
      <c r="DR31" s="670"/>
      <c r="DS31" s="670"/>
      <c r="DT31" s="670"/>
      <c r="DU31" s="670"/>
      <c r="DV31" s="671"/>
      <c r="DW31" s="650">
        <v>0.7</v>
      </c>
      <c r="DX31" s="682"/>
      <c r="DY31" s="682"/>
      <c r="DZ31" s="682"/>
      <c r="EA31" s="682"/>
      <c r="EB31" s="682"/>
      <c r="EC31" s="683"/>
    </row>
    <row r="32" spans="2:133" ht="11.25" customHeight="1">
      <c r="B32" s="712" t="s">
        <v>317</v>
      </c>
      <c r="C32" s="713"/>
      <c r="D32" s="713"/>
      <c r="E32" s="713"/>
      <c r="F32" s="713"/>
      <c r="G32" s="713"/>
      <c r="H32" s="713"/>
      <c r="I32" s="713"/>
      <c r="J32" s="713"/>
      <c r="K32" s="713"/>
      <c r="L32" s="713"/>
      <c r="M32" s="713"/>
      <c r="N32" s="713"/>
      <c r="O32" s="713"/>
      <c r="P32" s="713"/>
      <c r="Q32" s="714"/>
      <c r="R32" s="645">
        <v>64336</v>
      </c>
      <c r="S32" s="646"/>
      <c r="T32" s="646"/>
      <c r="U32" s="646"/>
      <c r="V32" s="646"/>
      <c r="W32" s="646"/>
      <c r="X32" s="646"/>
      <c r="Y32" s="647"/>
      <c r="Z32" s="648">
        <v>0.5</v>
      </c>
      <c r="AA32" s="648"/>
      <c r="AB32" s="648"/>
      <c r="AC32" s="648"/>
      <c r="AD32" s="649">
        <v>64336</v>
      </c>
      <c r="AE32" s="649"/>
      <c r="AF32" s="649"/>
      <c r="AG32" s="649"/>
      <c r="AH32" s="649"/>
      <c r="AI32" s="649"/>
      <c r="AJ32" s="649"/>
      <c r="AK32" s="649"/>
      <c r="AL32" s="650">
        <v>1.4</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97.7</v>
      </c>
      <c r="BH32" s="670"/>
      <c r="BI32" s="670"/>
      <c r="BJ32" s="670"/>
      <c r="BK32" s="670"/>
      <c r="BL32" s="670"/>
      <c r="BM32" s="651">
        <v>95</v>
      </c>
      <c r="BN32" s="699"/>
      <c r="BO32" s="699"/>
      <c r="BP32" s="699"/>
      <c r="BQ32" s="700"/>
      <c r="BR32" s="711">
        <v>97.8</v>
      </c>
      <c r="BS32" s="670"/>
      <c r="BT32" s="670"/>
      <c r="BU32" s="670"/>
      <c r="BV32" s="670"/>
      <c r="BW32" s="670"/>
      <c r="BX32" s="651">
        <v>95.8</v>
      </c>
      <c r="BY32" s="699"/>
      <c r="BZ32" s="699"/>
      <c r="CA32" s="699"/>
      <c r="CB32" s="700"/>
      <c r="CD32" s="695"/>
      <c r="CE32" s="696"/>
      <c r="CF32" s="660" t="s">
        <v>320</v>
      </c>
      <c r="CG32" s="661"/>
      <c r="CH32" s="661"/>
      <c r="CI32" s="661"/>
      <c r="CJ32" s="661"/>
      <c r="CK32" s="661"/>
      <c r="CL32" s="661"/>
      <c r="CM32" s="661"/>
      <c r="CN32" s="661"/>
      <c r="CO32" s="661"/>
      <c r="CP32" s="661"/>
      <c r="CQ32" s="662"/>
      <c r="CR32" s="645" t="s">
        <v>173</v>
      </c>
      <c r="CS32" s="646"/>
      <c r="CT32" s="646"/>
      <c r="CU32" s="646"/>
      <c r="CV32" s="646"/>
      <c r="CW32" s="646"/>
      <c r="CX32" s="646"/>
      <c r="CY32" s="647"/>
      <c r="CZ32" s="650" t="s">
        <v>237</v>
      </c>
      <c r="DA32" s="682"/>
      <c r="DB32" s="682"/>
      <c r="DC32" s="684"/>
      <c r="DD32" s="654" t="s">
        <v>237</v>
      </c>
      <c r="DE32" s="646"/>
      <c r="DF32" s="646"/>
      <c r="DG32" s="646"/>
      <c r="DH32" s="646"/>
      <c r="DI32" s="646"/>
      <c r="DJ32" s="646"/>
      <c r="DK32" s="647"/>
      <c r="DL32" s="654" t="s">
        <v>173</v>
      </c>
      <c r="DM32" s="646"/>
      <c r="DN32" s="646"/>
      <c r="DO32" s="646"/>
      <c r="DP32" s="646"/>
      <c r="DQ32" s="646"/>
      <c r="DR32" s="646"/>
      <c r="DS32" s="646"/>
      <c r="DT32" s="646"/>
      <c r="DU32" s="646"/>
      <c r="DV32" s="647"/>
      <c r="DW32" s="650" t="s">
        <v>173</v>
      </c>
      <c r="DX32" s="682"/>
      <c r="DY32" s="682"/>
      <c r="DZ32" s="682"/>
      <c r="EA32" s="682"/>
      <c r="EB32" s="682"/>
      <c r="EC32" s="683"/>
    </row>
    <row r="33" spans="2:133" ht="11.25" customHeight="1">
      <c r="B33" s="642" t="s">
        <v>321</v>
      </c>
      <c r="C33" s="643"/>
      <c r="D33" s="643"/>
      <c r="E33" s="643"/>
      <c r="F33" s="643"/>
      <c r="G33" s="643"/>
      <c r="H33" s="643"/>
      <c r="I33" s="643"/>
      <c r="J33" s="643"/>
      <c r="K33" s="643"/>
      <c r="L33" s="643"/>
      <c r="M33" s="643"/>
      <c r="N33" s="643"/>
      <c r="O33" s="643"/>
      <c r="P33" s="643"/>
      <c r="Q33" s="644"/>
      <c r="R33" s="645">
        <v>1656609</v>
      </c>
      <c r="S33" s="646"/>
      <c r="T33" s="646"/>
      <c r="U33" s="646"/>
      <c r="V33" s="646"/>
      <c r="W33" s="646"/>
      <c r="X33" s="646"/>
      <c r="Y33" s="647"/>
      <c r="Z33" s="648">
        <v>12.4</v>
      </c>
      <c r="AA33" s="648"/>
      <c r="AB33" s="648"/>
      <c r="AC33" s="648"/>
      <c r="AD33" s="649" t="s">
        <v>173</v>
      </c>
      <c r="AE33" s="649"/>
      <c r="AF33" s="649"/>
      <c r="AG33" s="649"/>
      <c r="AH33" s="649"/>
      <c r="AI33" s="649"/>
      <c r="AJ33" s="649"/>
      <c r="AK33" s="649"/>
      <c r="AL33" s="650" t="s">
        <v>173</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98.7</v>
      </c>
      <c r="BH33" s="716"/>
      <c r="BI33" s="716"/>
      <c r="BJ33" s="716"/>
      <c r="BK33" s="716"/>
      <c r="BL33" s="716"/>
      <c r="BM33" s="717">
        <v>96</v>
      </c>
      <c r="BN33" s="716"/>
      <c r="BO33" s="716"/>
      <c r="BP33" s="716"/>
      <c r="BQ33" s="718"/>
      <c r="BR33" s="715">
        <v>98.3</v>
      </c>
      <c r="BS33" s="716"/>
      <c r="BT33" s="716"/>
      <c r="BU33" s="716"/>
      <c r="BV33" s="716"/>
      <c r="BW33" s="716"/>
      <c r="BX33" s="717">
        <v>95.8</v>
      </c>
      <c r="BY33" s="716"/>
      <c r="BZ33" s="716"/>
      <c r="CA33" s="716"/>
      <c r="CB33" s="718"/>
      <c r="CD33" s="660" t="s">
        <v>323</v>
      </c>
      <c r="CE33" s="661"/>
      <c r="CF33" s="661"/>
      <c r="CG33" s="661"/>
      <c r="CH33" s="661"/>
      <c r="CI33" s="661"/>
      <c r="CJ33" s="661"/>
      <c r="CK33" s="661"/>
      <c r="CL33" s="661"/>
      <c r="CM33" s="661"/>
      <c r="CN33" s="661"/>
      <c r="CO33" s="661"/>
      <c r="CP33" s="661"/>
      <c r="CQ33" s="662"/>
      <c r="CR33" s="645">
        <v>4909145</v>
      </c>
      <c r="CS33" s="670"/>
      <c r="CT33" s="670"/>
      <c r="CU33" s="670"/>
      <c r="CV33" s="670"/>
      <c r="CW33" s="670"/>
      <c r="CX33" s="670"/>
      <c r="CY33" s="671"/>
      <c r="CZ33" s="650">
        <v>38</v>
      </c>
      <c r="DA33" s="682"/>
      <c r="DB33" s="682"/>
      <c r="DC33" s="684"/>
      <c r="DD33" s="654">
        <v>2726924</v>
      </c>
      <c r="DE33" s="670"/>
      <c r="DF33" s="670"/>
      <c r="DG33" s="670"/>
      <c r="DH33" s="670"/>
      <c r="DI33" s="670"/>
      <c r="DJ33" s="670"/>
      <c r="DK33" s="671"/>
      <c r="DL33" s="654">
        <v>1822206</v>
      </c>
      <c r="DM33" s="670"/>
      <c r="DN33" s="670"/>
      <c r="DO33" s="670"/>
      <c r="DP33" s="670"/>
      <c r="DQ33" s="670"/>
      <c r="DR33" s="670"/>
      <c r="DS33" s="670"/>
      <c r="DT33" s="670"/>
      <c r="DU33" s="670"/>
      <c r="DV33" s="671"/>
      <c r="DW33" s="650">
        <v>38.9</v>
      </c>
      <c r="DX33" s="682"/>
      <c r="DY33" s="682"/>
      <c r="DZ33" s="682"/>
      <c r="EA33" s="682"/>
      <c r="EB33" s="682"/>
      <c r="EC33" s="683"/>
    </row>
    <row r="34" spans="2:133" ht="11.25" customHeight="1">
      <c r="B34" s="642" t="s">
        <v>324</v>
      </c>
      <c r="C34" s="643"/>
      <c r="D34" s="643"/>
      <c r="E34" s="643"/>
      <c r="F34" s="643"/>
      <c r="G34" s="643"/>
      <c r="H34" s="643"/>
      <c r="I34" s="643"/>
      <c r="J34" s="643"/>
      <c r="K34" s="643"/>
      <c r="L34" s="643"/>
      <c r="M34" s="643"/>
      <c r="N34" s="643"/>
      <c r="O34" s="643"/>
      <c r="P34" s="643"/>
      <c r="Q34" s="644"/>
      <c r="R34" s="645">
        <v>1854792</v>
      </c>
      <c r="S34" s="646"/>
      <c r="T34" s="646"/>
      <c r="U34" s="646"/>
      <c r="V34" s="646"/>
      <c r="W34" s="646"/>
      <c r="X34" s="646"/>
      <c r="Y34" s="647"/>
      <c r="Z34" s="648">
        <v>13.9</v>
      </c>
      <c r="AA34" s="648"/>
      <c r="AB34" s="648"/>
      <c r="AC34" s="648"/>
      <c r="AD34" s="649">
        <v>1224064</v>
      </c>
      <c r="AE34" s="649"/>
      <c r="AF34" s="649"/>
      <c r="AG34" s="649"/>
      <c r="AH34" s="649"/>
      <c r="AI34" s="649"/>
      <c r="AJ34" s="649"/>
      <c r="AK34" s="649"/>
      <c r="AL34" s="650">
        <v>26.9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1780565</v>
      </c>
      <c r="CS34" s="646"/>
      <c r="CT34" s="646"/>
      <c r="CU34" s="646"/>
      <c r="CV34" s="646"/>
      <c r="CW34" s="646"/>
      <c r="CX34" s="646"/>
      <c r="CY34" s="647"/>
      <c r="CZ34" s="650">
        <v>13.8</v>
      </c>
      <c r="DA34" s="682"/>
      <c r="DB34" s="682"/>
      <c r="DC34" s="684"/>
      <c r="DD34" s="654">
        <v>1012417</v>
      </c>
      <c r="DE34" s="646"/>
      <c r="DF34" s="646"/>
      <c r="DG34" s="646"/>
      <c r="DH34" s="646"/>
      <c r="DI34" s="646"/>
      <c r="DJ34" s="646"/>
      <c r="DK34" s="647"/>
      <c r="DL34" s="654">
        <v>790422</v>
      </c>
      <c r="DM34" s="646"/>
      <c r="DN34" s="646"/>
      <c r="DO34" s="646"/>
      <c r="DP34" s="646"/>
      <c r="DQ34" s="646"/>
      <c r="DR34" s="646"/>
      <c r="DS34" s="646"/>
      <c r="DT34" s="646"/>
      <c r="DU34" s="646"/>
      <c r="DV34" s="647"/>
      <c r="DW34" s="650">
        <v>16.899999999999999</v>
      </c>
      <c r="DX34" s="682"/>
      <c r="DY34" s="682"/>
      <c r="DZ34" s="682"/>
      <c r="EA34" s="682"/>
      <c r="EB34" s="682"/>
      <c r="EC34" s="683"/>
    </row>
    <row r="35" spans="2:133" ht="11.25" customHeight="1">
      <c r="B35" s="642" t="s">
        <v>326</v>
      </c>
      <c r="C35" s="643"/>
      <c r="D35" s="643"/>
      <c r="E35" s="643"/>
      <c r="F35" s="643"/>
      <c r="G35" s="643"/>
      <c r="H35" s="643"/>
      <c r="I35" s="643"/>
      <c r="J35" s="643"/>
      <c r="K35" s="643"/>
      <c r="L35" s="643"/>
      <c r="M35" s="643"/>
      <c r="N35" s="643"/>
      <c r="O35" s="643"/>
      <c r="P35" s="643"/>
      <c r="Q35" s="644"/>
      <c r="R35" s="645">
        <v>635639</v>
      </c>
      <c r="S35" s="646"/>
      <c r="T35" s="646"/>
      <c r="U35" s="646"/>
      <c r="V35" s="646"/>
      <c r="W35" s="646"/>
      <c r="X35" s="646"/>
      <c r="Y35" s="647"/>
      <c r="Z35" s="648">
        <v>4.8</v>
      </c>
      <c r="AA35" s="648"/>
      <c r="AB35" s="648"/>
      <c r="AC35" s="648"/>
      <c r="AD35" s="649" t="s">
        <v>173</v>
      </c>
      <c r="AE35" s="649"/>
      <c r="AF35" s="649"/>
      <c r="AG35" s="649"/>
      <c r="AH35" s="649"/>
      <c r="AI35" s="649"/>
      <c r="AJ35" s="649"/>
      <c r="AK35" s="649"/>
      <c r="AL35" s="650" t="s">
        <v>173</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96075</v>
      </c>
      <c r="CS35" s="670"/>
      <c r="CT35" s="670"/>
      <c r="CU35" s="670"/>
      <c r="CV35" s="670"/>
      <c r="CW35" s="670"/>
      <c r="CX35" s="670"/>
      <c r="CY35" s="671"/>
      <c r="CZ35" s="650">
        <v>0.7</v>
      </c>
      <c r="DA35" s="682"/>
      <c r="DB35" s="682"/>
      <c r="DC35" s="684"/>
      <c r="DD35" s="654">
        <v>67391</v>
      </c>
      <c r="DE35" s="670"/>
      <c r="DF35" s="670"/>
      <c r="DG35" s="670"/>
      <c r="DH35" s="670"/>
      <c r="DI35" s="670"/>
      <c r="DJ35" s="670"/>
      <c r="DK35" s="671"/>
      <c r="DL35" s="654">
        <v>57843</v>
      </c>
      <c r="DM35" s="670"/>
      <c r="DN35" s="670"/>
      <c r="DO35" s="670"/>
      <c r="DP35" s="670"/>
      <c r="DQ35" s="670"/>
      <c r="DR35" s="670"/>
      <c r="DS35" s="670"/>
      <c r="DT35" s="670"/>
      <c r="DU35" s="670"/>
      <c r="DV35" s="671"/>
      <c r="DW35" s="650">
        <v>1.2</v>
      </c>
      <c r="DX35" s="682"/>
      <c r="DY35" s="682"/>
      <c r="DZ35" s="682"/>
      <c r="EA35" s="682"/>
      <c r="EB35" s="682"/>
      <c r="EC35" s="683"/>
    </row>
    <row r="36" spans="2:133" ht="11.25" customHeight="1">
      <c r="B36" s="642" t="s">
        <v>330</v>
      </c>
      <c r="C36" s="643"/>
      <c r="D36" s="643"/>
      <c r="E36" s="643"/>
      <c r="F36" s="643"/>
      <c r="G36" s="643"/>
      <c r="H36" s="643"/>
      <c r="I36" s="643"/>
      <c r="J36" s="643"/>
      <c r="K36" s="643"/>
      <c r="L36" s="643"/>
      <c r="M36" s="643"/>
      <c r="N36" s="643"/>
      <c r="O36" s="643"/>
      <c r="P36" s="643"/>
      <c r="Q36" s="644"/>
      <c r="R36" s="645">
        <v>1006581</v>
      </c>
      <c r="S36" s="646"/>
      <c r="T36" s="646"/>
      <c r="U36" s="646"/>
      <c r="V36" s="646"/>
      <c r="W36" s="646"/>
      <c r="X36" s="646"/>
      <c r="Y36" s="647"/>
      <c r="Z36" s="648">
        <v>7.5</v>
      </c>
      <c r="AA36" s="648"/>
      <c r="AB36" s="648"/>
      <c r="AC36" s="648"/>
      <c r="AD36" s="649" t="s">
        <v>237</v>
      </c>
      <c r="AE36" s="649"/>
      <c r="AF36" s="649"/>
      <c r="AG36" s="649"/>
      <c r="AH36" s="649"/>
      <c r="AI36" s="649"/>
      <c r="AJ36" s="649"/>
      <c r="AK36" s="649"/>
      <c r="AL36" s="650" t="s">
        <v>237</v>
      </c>
      <c r="AM36" s="651"/>
      <c r="AN36" s="651"/>
      <c r="AO36" s="652"/>
      <c r="AP36" s="235"/>
      <c r="AQ36" s="719" t="s">
        <v>331</v>
      </c>
      <c r="AR36" s="720"/>
      <c r="AS36" s="720"/>
      <c r="AT36" s="720"/>
      <c r="AU36" s="720"/>
      <c r="AV36" s="720"/>
      <c r="AW36" s="720"/>
      <c r="AX36" s="720"/>
      <c r="AY36" s="721"/>
      <c r="AZ36" s="634">
        <v>699381</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34423</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1630853</v>
      </c>
      <c r="CS36" s="646"/>
      <c r="CT36" s="646"/>
      <c r="CU36" s="646"/>
      <c r="CV36" s="646"/>
      <c r="CW36" s="646"/>
      <c r="CX36" s="646"/>
      <c r="CY36" s="647"/>
      <c r="CZ36" s="650">
        <v>12.6</v>
      </c>
      <c r="DA36" s="682"/>
      <c r="DB36" s="682"/>
      <c r="DC36" s="684"/>
      <c r="DD36" s="654">
        <v>718023</v>
      </c>
      <c r="DE36" s="646"/>
      <c r="DF36" s="646"/>
      <c r="DG36" s="646"/>
      <c r="DH36" s="646"/>
      <c r="DI36" s="646"/>
      <c r="DJ36" s="646"/>
      <c r="DK36" s="647"/>
      <c r="DL36" s="654">
        <v>663197</v>
      </c>
      <c r="DM36" s="646"/>
      <c r="DN36" s="646"/>
      <c r="DO36" s="646"/>
      <c r="DP36" s="646"/>
      <c r="DQ36" s="646"/>
      <c r="DR36" s="646"/>
      <c r="DS36" s="646"/>
      <c r="DT36" s="646"/>
      <c r="DU36" s="646"/>
      <c r="DV36" s="647"/>
      <c r="DW36" s="650">
        <v>14.2</v>
      </c>
      <c r="DX36" s="682"/>
      <c r="DY36" s="682"/>
      <c r="DZ36" s="682"/>
      <c r="EA36" s="682"/>
      <c r="EB36" s="682"/>
      <c r="EC36" s="683"/>
    </row>
    <row r="37" spans="2:133" ht="11.25" customHeight="1">
      <c r="B37" s="642" t="s">
        <v>334</v>
      </c>
      <c r="C37" s="643"/>
      <c r="D37" s="643"/>
      <c r="E37" s="643"/>
      <c r="F37" s="643"/>
      <c r="G37" s="643"/>
      <c r="H37" s="643"/>
      <c r="I37" s="643"/>
      <c r="J37" s="643"/>
      <c r="K37" s="643"/>
      <c r="L37" s="643"/>
      <c r="M37" s="643"/>
      <c r="N37" s="643"/>
      <c r="O37" s="643"/>
      <c r="P37" s="643"/>
      <c r="Q37" s="644"/>
      <c r="R37" s="645">
        <v>485517</v>
      </c>
      <c r="S37" s="646"/>
      <c r="T37" s="646"/>
      <c r="U37" s="646"/>
      <c r="V37" s="646"/>
      <c r="W37" s="646"/>
      <c r="X37" s="646"/>
      <c r="Y37" s="647"/>
      <c r="Z37" s="648">
        <v>3.6</v>
      </c>
      <c r="AA37" s="648"/>
      <c r="AB37" s="648"/>
      <c r="AC37" s="648"/>
      <c r="AD37" s="649" t="s">
        <v>237</v>
      </c>
      <c r="AE37" s="649"/>
      <c r="AF37" s="649"/>
      <c r="AG37" s="649"/>
      <c r="AH37" s="649"/>
      <c r="AI37" s="649"/>
      <c r="AJ37" s="649"/>
      <c r="AK37" s="649"/>
      <c r="AL37" s="650" t="s">
        <v>173</v>
      </c>
      <c r="AM37" s="651"/>
      <c r="AN37" s="651"/>
      <c r="AO37" s="652"/>
      <c r="AQ37" s="723" t="s">
        <v>335</v>
      </c>
      <c r="AR37" s="724"/>
      <c r="AS37" s="724"/>
      <c r="AT37" s="724"/>
      <c r="AU37" s="724"/>
      <c r="AV37" s="724"/>
      <c r="AW37" s="724"/>
      <c r="AX37" s="724"/>
      <c r="AY37" s="725"/>
      <c r="AZ37" s="645">
        <v>143552</v>
      </c>
      <c r="BA37" s="646"/>
      <c r="BB37" s="646"/>
      <c r="BC37" s="646"/>
      <c r="BD37" s="670"/>
      <c r="BE37" s="670"/>
      <c r="BF37" s="700"/>
      <c r="BG37" s="660" t="s">
        <v>336</v>
      </c>
      <c r="BH37" s="661"/>
      <c r="BI37" s="661"/>
      <c r="BJ37" s="661"/>
      <c r="BK37" s="661"/>
      <c r="BL37" s="661"/>
      <c r="BM37" s="661"/>
      <c r="BN37" s="661"/>
      <c r="BO37" s="661"/>
      <c r="BP37" s="661"/>
      <c r="BQ37" s="661"/>
      <c r="BR37" s="661"/>
      <c r="BS37" s="661"/>
      <c r="BT37" s="661"/>
      <c r="BU37" s="662"/>
      <c r="BV37" s="645">
        <v>-68359</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442512</v>
      </c>
      <c r="CS37" s="670"/>
      <c r="CT37" s="670"/>
      <c r="CU37" s="670"/>
      <c r="CV37" s="670"/>
      <c r="CW37" s="670"/>
      <c r="CX37" s="670"/>
      <c r="CY37" s="671"/>
      <c r="CZ37" s="650">
        <v>3.4</v>
      </c>
      <c r="DA37" s="682"/>
      <c r="DB37" s="682"/>
      <c r="DC37" s="684"/>
      <c r="DD37" s="654">
        <v>400359</v>
      </c>
      <c r="DE37" s="670"/>
      <c r="DF37" s="670"/>
      <c r="DG37" s="670"/>
      <c r="DH37" s="670"/>
      <c r="DI37" s="670"/>
      <c r="DJ37" s="670"/>
      <c r="DK37" s="671"/>
      <c r="DL37" s="654">
        <v>400359</v>
      </c>
      <c r="DM37" s="670"/>
      <c r="DN37" s="670"/>
      <c r="DO37" s="670"/>
      <c r="DP37" s="670"/>
      <c r="DQ37" s="670"/>
      <c r="DR37" s="670"/>
      <c r="DS37" s="670"/>
      <c r="DT37" s="670"/>
      <c r="DU37" s="670"/>
      <c r="DV37" s="671"/>
      <c r="DW37" s="650">
        <v>8.5</v>
      </c>
      <c r="DX37" s="682"/>
      <c r="DY37" s="682"/>
      <c r="DZ37" s="682"/>
      <c r="EA37" s="682"/>
      <c r="EB37" s="682"/>
      <c r="EC37" s="683"/>
    </row>
    <row r="38" spans="2:133" ht="11.25" customHeight="1">
      <c r="B38" s="642" t="s">
        <v>338</v>
      </c>
      <c r="C38" s="643"/>
      <c r="D38" s="643"/>
      <c r="E38" s="643"/>
      <c r="F38" s="643"/>
      <c r="G38" s="643"/>
      <c r="H38" s="643"/>
      <c r="I38" s="643"/>
      <c r="J38" s="643"/>
      <c r="K38" s="643"/>
      <c r="L38" s="643"/>
      <c r="M38" s="643"/>
      <c r="N38" s="643"/>
      <c r="O38" s="643"/>
      <c r="P38" s="643"/>
      <c r="Q38" s="644"/>
      <c r="R38" s="645">
        <v>38205</v>
      </c>
      <c r="S38" s="646"/>
      <c r="T38" s="646"/>
      <c r="U38" s="646"/>
      <c r="V38" s="646"/>
      <c r="W38" s="646"/>
      <c r="X38" s="646"/>
      <c r="Y38" s="647"/>
      <c r="Z38" s="648">
        <v>0.3</v>
      </c>
      <c r="AA38" s="648"/>
      <c r="AB38" s="648"/>
      <c r="AC38" s="648"/>
      <c r="AD38" s="649">
        <v>864</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t="s">
        <v>173</v>
      </c>
      <c r="BA38" s="646"/>
      <c r="BB38" s="646"/>
      <c r="BC38" s="646"/>
      <c r="BD38" s="670"/>
      <c r="BE38" s="670"/>
      <c r="BF38" s="700"/>
      <c r="BG38" s="660" t="s">
        <v>340</v>
      </c>
      <c r="BH38" s="661"/>
      <c r="BI38" s="661"/>
      <c r="BJ38" s="661"/>
      <c r="BK38" s="661"/>
      <c r="BL38" s="661"/>
      <c r="BM38" s="661"/>
      <c r="BN38" s="661"/>
      <c r="BO38" s="661"/>
      <c r="BP38" s="661"/>
      <c r="BQ38" s="661"/>
      <c r="BR38" s="661"/>
      <c r="BS38" s="661"/>
      <c r="BT38" s="661"/>
      <c r="BU38" s="662"/>
      <c r="BV38" s="645">
        <v>2250</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699381</v>
      </c>
      <c r="CS38" s="646"/>
      <c r="CT38" s="646"/>
      <c r="CU38" s="646"/>
      <c r="CV38" s="646"/>
      <c r="CW38" s="646"/>
      <c r="CX38" s="646"/>
      <c r="CY38" s="647"/>
      <c r="CZ38" s="650">
        <v>5.4</v>
      </c>
      <c r="DA38" s="682"/>
      <c r="DB38" s="682"/>
      <c r="DC38" s="684"/>
      <c r="DD38" s="654">
        <v>581608</v>
      </c>
      <c r="DE38" s="646"/>
      <c r="DF38" s="646"/>
      <c r="DG38" s="646"/>
      <c r="DH38" s="646"/>
      <c r="DI38" s="646"/>
      <c r="DJ38" s="646"/>
      <c r="DK38" s="647"/>
      <c r="DL38" s="654">
        <v>310744</v>
      </c>
      <c r="DM38" s="646"/>
      <c r="DN38" s="646"/>
      <c r="DO38" s="646"/>
      <c r="DP38" s="646"/>
      <c r="DQ38" s="646"/>
      <c r="DR38" s="646"/>
      <c r="DS38" s="646"/>
      <c r="DT38" s="646"/>
      <c r="DU38" s="646"/>
      <c r="DV38" s="647"/>
      <c r="DW38" s="650">
        <v>6.6</v>
      </c>
      <c r="DX38" s="682"/>
      <c r="DY38" s="682"/>
      <c r="DZ38" s="682"/>
      <c r="EA38" s="682"/>
      <c r="EB38" s="682"/>
      <c r="EC38" s="683"/>
    </row>
    <row r="39" spans="2:133" ht="11.25" customHeight="1">
      <c r="B39" s="642" t="s">
        <v>342</v>
      </c>
      <c r="C39" s="643"/>
      <c r="D39" s="643"/>
      <c r="E39" s="643"/>
      <c r="F39" s="643"/>
      <c r="G39" s="643"/>
      <c r="H39" s="643"/>
      <c r="I39" s="643"/>
      <c r="J39" s="643"/>
      <c r="K39" s="643"/>
      <c r="L39" s="643"/>
      <c r="M39" s="643"/>
      <c r="N39" s="643"/>
      <c r="O39" s="643"/>
      <c r="P39" s="643"/>
      <c r="Q39" s="644"/>
      <c r="R39" s="645">
        <v>1596400</v>
      </c>
      <c r="S39" s="646"/>
      <c r="T39" s="646"/>
      <c r="U39" s="646"/>
      <c r="V39" s="646"/>
      <c r="W39" s="646"/>
      <c r="X39" s="646"/>
      <c r="Y39" s="647"/>
      <c r="Z39" s="648">
        <v>12</v>
      </c>
      <c r="AA39" s="648"/>
      <c r="AB39" s="648"/>
      <c r="AC39" s="648"/>
      <c r="AD39" s="649" t="s">
        <v>173</v>
      </c>
      <c r="AE39" s="649"/>
      <c r="AF39" s="649"/>
      <c r="AG39" s="649"/>
      <c r="AH39" s="649"/>
      <c r="AI39" s="649"/>
      <c r="AJ39" s="649"/>
      <c r="AK39" s="649"/>
      <c r="AL39" s="650" t="s">
        <v>173</v>
      </c>
      <c r="AM39" s="651"/>
      <c r="AN39" s="651"/>
      <c r="AO39" s="652"/>
      <c r="AQ39" s="723" t="s">
        <v>343</v>
      </c>
      <c r="AR39" s="724"/>
      <c r="AS39" s="724"/>
      <c r="AT39" s="724"/>
      <c r="AU39" s="724"/>
      <c r="AV39" s="724"/>
      <c r="AW39" s="724"/>
      <c r="AX39" s="724"/>
      <c r="AY39" s="725"/>
      <c r="AZ39" s="645" t="s">
        <v>173</v>
      </c>
      <c r="BA39" s="646"/>
      <c r="BB39" s="646"/>
      <c r="BC39" s="646"/>
      <c r="BD39" s="670"/>
      <c r="BE39" s="670"/>
      <c r="BF39" s="700"/>
      <c r="BG39" s="660" t="s">
        <v>344</v>
      </c>
      <c r="BH39" s="661"/>
      <c r="BI39" s="661"/>
      <c r="BJ39" s="661"/>
      <c r="BK39" s="661"/>
      <c r="BL39" s="661"/>
      <c r="BM39" s="661"/>
      <c r="BN39" s="661"/>
      <c r="BO39" s="661"/>
      <c r="BP39" s="661"/>
      <c r="BQ39" s="661"/>
      <c r="BR39" s="661"/>
      <c r="BS39" s="661"/>
      <c r="BT39" s="661"/>
      <c r="BU39" s="662"/>
      <c r="BV39" s="645">
        <v>3792</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691051</v>
      </c>
      <c r="CS39" s="670"/>
      <c r="CT39" s="670"/>
      <c r="CU39" s="670"/>
      <c r="CV39" s="670"/>
      <c r="CW39" s="670"/>
      <c r="CX39" s="670"/>
      <c r="CY39" s="671"/>
      <c r="CZ39" s="650">
        <v>5.3</v>
      </c>
      <c r="DA39" s="682"/>
      <c r="DB39" s="682"/>
      <c r="DC39" s="684"/>
      <c r="DD39" s="654">
        <v>347485</v>
      </c>
      <c r="DE39" s="670"/>
      <c r="DF39" s="670"/>
      <c r="DG39" s="670"/>
      <c r="DH39" s="670"/>
      <c r="DI39" s="670"/>
      <c r="DJ39" s="670"/>
      <c r="DK39" s="671"/>
      <c r="DL39" s="654" t="s">
        <v>237</v>
      </c>
      <c r="DM39" s="670"/>
      <c r="DN39" s="670"/>
      <c r="DO39" s="670"/>
      <c r="DP39" s="670"/>
      <c r="DQ39" s="670"/>
      <c r="DR39" s="670"/>
      <c r="DS39" s="670"/>
      <c r="DT39" s="670"/>
      <c r="DU39" s="670"/>
      <c r="DV39" s="671"/>
      <c r="DW39" s="650" t="s">
        <v>237</v>
      </c>
      <c r="DX39" s="682"/>
      <c r="DY39" s="682"/>
      <c r="DZ39" s="682"/>
      <c r="EA39" s="682"/>
      <c r="EB39" s="682"/>
      <c r="EC39" s="683"/>
    </row>
    <row r="40" spans="2:133" ht="11.25" customHeight="1">
      <c r="B40" s="642" t="s">
        <v>346</v>
      </c>
      <c r="C40" s="643"/>
      <c r="D40" s="643"/>
      <c r="E40" s="643"/>
      <c r="F40" s="643"/>
      <c r="G40" s="643"/>
      <c r="H40" s="643"/>
      <c r="I40" s="643"/>
      <c r="J40" s="643"/>
      <c r="K40" s="643"/>
      <c r="L40" s="643"/>
      <c r="M40" s="643"/>
      <c r="N40" s="643"/>
      <c r="O40" s="643"/>
      <c r="P40" s="643"/>
      <c r="Q40" s="644"/>
      <c r="R40" s="645" t="s">
        <v>173</v>
      </c>
      <c r="S40" s="646"/>
      <c r="T40" s="646"/>
      <c r="U40" s="646"/>
      <c r="V40" s="646"/>
      <c r="W40" s="646"/>
      <c r="X40" s="646"/>
      <c r="Y40" s="647"/>
      <c r="Z40" s="648" t="s">
        <v>173</v>
      </c>
      <c r="AA40" s="648"/>
      <c r="AB40" s="648"/>
      <c r="AC40" s="648"/>
      <c r="AD40" s="649" t="s">
        <v>173</v>
      </c>
      <c r="AE40" s="649"/>
      <c r="AF40" s="649"/>
      <c r="AG40" s="649"/>
      <c r="AH40" s="649"/>
      <c r="AI40" s="649"/>
      <c r="AJ40" s="649"/>
      <c r="AK40" s="649"/>
      <c r="AL40" s="650" t="s">
        <v>237</v>
      </c>
      <c r="AM40" s="651"/>
      <c r="AN40" s="651"/>
      <c r="AO40" s="652"/>
      <c r="AQ40" s="723" t="s">
        <v>347</v>
      </c>
      <c r="AR40" s="724"/>
      <c r="AS40" s="724"/>
      <c r="AT40" s="724"/>
      <c r="AU40" s="724"/>
      <c r="AV40" s="724"/>
      <c r="AW40" s="724"/>
      <c r="AX40" s="724"/>
      <c r="AY40" s="725"/>
      <c r="AZ40" s="645" t="s">
        <v>173</v>
      </c>
      <c r="BA40" s="646"/>
      <c r="BB40" s="646"/>
      <c r="BC40" s="646"/>
      <c r="BD40" s="670"/>
      <c r="BE40" s="670"/>
      <c r="BF40" s="700"/>
      <c r="BG40" s="726" t="s">
        <v>348</v>
      </c>
      <c r="BH40" s="727"/>
      <c r="BI40" s="727"/>
      <c r="BJ40" s="727"/>
      <c r="BK40" s="727"/>
      <c r="BL40" s="236"/>
      <c r="BM40" s="661" t="s">
        <v>349</v>
      </c>
      <c r="BN40" s="661"/>
      <c r="BO40" s="661"/>
      <c r="BP40" s="661"/>
      <c r="BQ40" s="661"/>
      <c r="BR40" s="661"/>
      <c r="BS40" s="661"/>
      <c r="BT40" s="661"/>
      <c r="BU40" s="662"/>
      <c r="BV40" s="645">
        <v>63</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11220</v>
      </c>
      <c r="CS40" s="646"/>
      <c r="CT40" s="646"/>
      <c r="CU40" s="646"/>
      <c r="CV40" s="646"/>
      <c r="CW40" s="646"/>
      <c r="CX40" s="646"/>
      <c r="CY40" s="647"/>
      <c r="CZ40" s="650">
        <v>0.1</v>
      </c>
      <c r="DA40" s="682"/>
      <c r="DB40" s="682"/>
      <c r="DC40" s="684"/>
      <c r="DD40" s="654" t="s">
        <v>173</v>
      </c>
      <c r="DE40" s="646"/>
      <c r="DF40" s="646"/>
      <c r="DG40" s="646"/>
      <c r="DH40" s="646"/>
      <c r="DI40" s="646"/>
      <c r="DJ40" s="646"/>
      <c r="DK40" s="647"/>
      <c r="DL40" s="654" t="s">
        <v>237</v>
      </c>
      <c r="DM40" s="646"/>
      <c r="DN40" s="646"/>
      <c r="DO40" s="646"/>
      <c r="DP40" s="646"/>
      <c r="DQ40" s="646"/>
      <c r="DR40" s="646"/>
      <c r="DS40" s="646"/>
      <c r="DT40" s="646"/>
      <c r="DU40" s="646"/>
      <c r="DV40" s="647"/>
      <c r="DW40" s="650" t="s">
        <v>173</v>
      </c>
      <c r="DX40" s="682"/>
      <c r="DY40" s="682"/>
      <c r="DZ40" s="682"/>
      <c r="EA40" s="682"/>
      <c r="EB40" s="682"/>
      <c r="EC40" s="683"/>
    </row>
    <row r="41" spans="2:133" ht="11.25" customHeight="1">
      <c r="B41" s="642" t="s">
        <v>351</v>
      </c>
      <c r="C41" s="643"/>
      <c r="D41" s="643"/>
      <c r="E41" s="643"/>
      <c r="F41" s="643"/>
      <c r="G41" s="643"/>
      <c r="H41" s="643"/>
      <c r="I41" s="643"/>
      <c r="J41" s="643"/>
      <c r="K41" s="643"/>
      <c r="L41" s="643"/>
      <c r="M41" s="643"/>
      <c r="N41" s="643"/>
      <c r="O41" s="643"/>
      <c r="P41" s="643"/>
      <c r="Q41" s="644"/>
      <c r="R41" s="645">
        <v>142000</v>
      </c>
      <c r="S41" s="646"/>
      <c r="T41" s="646"/>
      <c r="U41" s="646"/>
      <c r="V41" s="646"/>
      <c r="W41" s="646"/>
      <c r="X41" s="646"/>
      <c r="Y41" s="647"/>
      <c r="Z41" s="648">
        <v>1.1000000000000001</v>
      </c>
      <c r="AA41" s="648"/>
      <c r="AB41" s="648"/>
      <c r="AC41" s="648"/>
      <c r="AD41" s="649" t="s">
        <v>173</v>
      </c>
      <c r="AE41" s="649"/>
      <c r="AF41" s="649"/>
      <c r="AG41" s="649"/>
      <c r="AH41" s="649"/>
      <c r="AI41" s="649"/>
      <c r="AJ41" s="649"/>
      <c r="AK41" s="649"/>
      <c r="AL41" s="650" t="s">
        <v>173</v>
      </c>
      <c r="AM41" s="651"/>
      <c r="AN41" s="651"/>
      <c r="AO41" s="652"/>
      <c r="AQ41" s="723" t="s">
        <v>352</v>
      </c>
      <c r="AR41" s="724"/>
      <c r="AS41" s="724"/>
      <c r="AT41" s="724"/>
      <c r="AU41" s="724"/>
      <c r="AV41" s="724"/>
      <c r="AW41" s="724"/>
      <c r="AX41" s="724"/>
      <c r="AY41" s="725"/>
      <c r="AZ41" s="645">
        <v>284954</v>
      </c>
      <c r="BA41" s="646"/>
      <c r="BB41" s="646"/>
      <c r="BC41" s="646"/>
      <c r="BD41" s="670"/>
      <c r="BE41" s="670"/>
      <c r="BF41" s="700"/>
      <c r="BG41" s="726"/>
      <c r="BH41" s="727"/>
      <c r="BI41" s="727"/>
      <c r="BJ41" s="727"/>
      <c r="BK41" s="727"/>
      <c r="BL41" s="236"/>
      <c r="BM41" s="661" t="s">
        <v>353</v>
      </c>
      <c r="BN41" s="661"/>
      <c r="BO41" s="661"/>
      <c r="BP41" s="661"/>
      <c r="BQ41" s="661"/>
      <c r="BR41" s="661"/>
      <c r="BS41" s="661"/>
      <c r="BT41" s="661"/>
      <c r="BU41" s="662"/>
      <c r="BV41" s="645" t="s">
        <v>173</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237</v>
      </c>
      <c r="CS41" s="670"/>
      <c r="CT41" s="670"/>
      <c r="CU41" s="670"/>
      <c r="CV41" s="670"/>
      <c r="CW41" s="670"/>
      <c r="CX41" s="670"/>
      <c r="CY41" s="671"/>
      <c r="CZ41" s="650" t="s">
        <v>173</v>
      </c>
      <c r="DA41" s="682"/>
      <c r="DB41" s="682"/>
      <c r="DC41" s="684"/>
      <c r="DD41" s="654" t="s">
        <v>173</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355</v>
      </c>
      <c r="C42" s="687"/>
      <c r="D42" s="687"/>
      <c r="E42" s="687"/>
      <c r="F42" s="687"/>
      <c r="G42" s="687"/>
      <c r="H42" s="687"/>
      <c r="I42" s="687"/>
      <c r="J42" s="687"/>
      <c r="K42" s="687"/>
      <c r="L42" s="687"/>
      <c r="M42" s="687"/>
      <c r="N42" s="687"/>
      <c r="O42" s="687"/>
      <c r="P42" s="687"/>
      <c r="Q42" s="688"/>
      <c r="R42" s="730">
        <v>13357356</v>
      </c>
      <c r="S42" s="731"/>
      <c r="T42" s="731"/>
      <c r="U42" s="731"/>
      <c r="V42" s="731"/>
      <c r="W42" s="731"/>
      <c r="X42" s="731"/>
      <c r="Y42" s="739"/>
      <c r="Z42" s="740">
        <v>100</v>
      </c>
      <c r="AA42" s="740"/>
      <c r="AB42" s="740"/>
      <c r="AC42" s="740"/>
      <c r="AD42" s="741">
        <v>4544091</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270875</v>
      </c>
      <c r="BA42" s="731"/>
      <c r="BB42" s="731"/>
      <c r="BC42" s="731"/>
      <c r="BD42" s="716"/>
      <c r="BE42" s="716"/>
      <c r="BF42" s="718"/>
      <c r="BG42" s="728"/>
      <c r="BH42" s="729"/>
      <c r="BI42" s="729"/>
      <c r="BJ42" s="729"/>
      <c r="BK42" s="729"/>
      <c r="BL42" s="237"/>
      <c r="BM42" s="673" t="s">
        <v>357</v>
      </c>
      <c r="BN42" s="673"/>
      <c r="BO42" s="673"/>
      <c r="BP42" s="673"/>
      <c r="BQ42" s="673"/>
      <c r="BR42" s="673"/>
      <c r="BS42" s="673"/>
      <c r="BT42" s="673"/>
      <c r="BU42" s="674"/>
      <c r="BV42" s="730">
        <v>210</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5539208</v>
      </c>
      <c r="CS42" s="646"/>
      <c r="CT42" s="646"/>
      <c r="CU42" s="646"/>
      <c r="CV42" s="646"/>
      <c r="CW42" s="646"/>
      <c r="CX42" s="646"/>
      <c r="CY42" s="647"/>
      <c r="CZ42" s="650">
        <v>42.9</v>
      </c>
      <c r="DA42" s="651"/>
      <c r="DB42" s="651"/>
      <c r="DC42" s="663"/>
      <c r="DD42" s="654">
        <v>755170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12553</v>
      </c>
      <c r="CS43" s="670"/>
      <c r="CT43" s="670"/>
      <c r="CU43" s="670"/>
      <c r="CV43" s="670"/>
      <c r="CW43" s="670"/>
      <c r="CX43" s="670"/>
      <c r="CY43" s="671"/>
      <c r="CZ43" s="650">
        <v>0.1</v>
      </c>
      <c r="DA43" s="682"/>
      <c r="DB43" s="682"/>
      <c r="DC43" s="684"/>
      <c r="DD43" s="654">
        <v>12553</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308</v>
      </c>
      <c r="CE44" s="758"/>
      <c r="CF44" s="642" t="s">
        <v>360</v>
      </c>
      <c r="CG44" s="643"/>
      <c r="CH44" s="643"/>
      <c r="CI44" s="643"/>
      <c r="CJ44" s="643"/>
      <c r="CK44" s="643"/>
      <c r="CL44" s="643"/>
      <c r="CM44" s="643"/>
      <c r="CN44" s="643"/>
      <c r="CO44" s="643"/>
      <c r="CP44" s="643"/>
      <c r="CQ44" s="644"/>
      <c r="CR44" s="645">
        <v>5516749</v>
      </c>
      <c r="CS44" s="646"/>
      <c r="CT44" s="646"/>
      <c r="CU44" s="646"/>
      <c r="CV44" s="646"/>
      <c r="CW44" s="646"/>
      <c r="CX44" s="646"/>
      <c r="CY44" s="647"/>
      <c r="CZ44" s="650">
        <v>42.7</v>
      </c>
      <c r="DA44" s="651"/>
      <c r="DB44" s="651"/>
      <c r="DC44" s="663"/>
      <c r="DD44" s="654">
        <v>747139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361</v>
      </c>
      <c r="CG45" s="643"/>
      <c r="CH45" s="643"/>
      <c r="CI45" s="643"/>
      <c r="CJ45" s="643"/>
      <c r="CK45" s="643"/>
      <c r="CL45" s="643"/>
      <c r="CM45" s="643"/>
      <c r="CN45" s="643"/>
      <c r="CO45" s="643"/>
      <c r="CP45" s="643"/>
      <c r="CQ45" s="644"/>
      <c r="CR45" s="645">
        <v>4841619</v>
      </c>
      <c r="CS45" s="670"/>
      <c r="CT45" s="670"/>
      <c r="CU45" s="670"/>
      <c r="CV45" s="670"/>
      <c r="CW45" s="670"/>
      <c r="CX45" s="670"/>
      <c r="CY45" s="671"/>
      <c r="CZ45" s="650">
        <v>37.5</v>
      </c>
      <c r="DA45" s="682"/>
      <c r="DB45" s="682"/>
      <c r="DC45" s="684"/>
      <c r="DD45" s="654">
        <v>364499</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675130</v>
      </c>
      <c r="CS46" s="646"/>
      <c r="CT46" s="646"/>
      <c r="CU46" s="646"/>
      <c r="CV46" s="646"/>
      <c r="CW46" s="646"/>
      <c r="CX46" s="646"/>
      <c r="CY46" s="647"/>
      <c r="CZ46" s="650">
        <v>5.2</v>
      </c>
      <c r="DA46" s="651"/>
      <c r="DB46" s="651"/>
      <c r="DC46" s="663"/>
      <c r="DD46" s="654">
        <v>382640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22459</v>
      </c>
      <c r="CS47" s="670"/>
      <c r="CT47" s="670"/>
      <c r="CU47" s="670"/>
      <c r="CV47" s="670"/>
      <c r="CW47" s="670"/>
      <c r="CX47" s="670"/>
      <c r="CY47" s="671"/>
      <c r="CZ47" s="650">
        <v>0.2</v>
      </c>
      <c r="DA47" s="682"/>
      <c r="DB47" s="682"/>
      <c r="DC47" s="684"/>
      <c r="DD47" s="654">
        <v>8031</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366</v>
      </c>
      <c r="CD48" s="761"/>
      <c r="CE48" s="762"/>
      <c r="CF48" s="642" t="s">
        <v>367</v>
      </c>
      <c r="CG48" s="643"/>
      <c r="CH48" s="643"/>
      <c r="CI48" s="643"/>
      <c r="CJ48" s="643"/>
      <c r="CK48" s="643"/>
      <c r="CL48" s="643"/>
      <c r="CM48" s="643"/>
      <c r="CN48" s="643"/>
      <c r="CO48" s="643"/>
      <c r="CP48" s="643"/>
      <c r="CQ48" s="644"/>
      <c r="CR48" s="645" t="s">
        <v>173</v>
      </c>
      <c r="CS48" s="646"/>
      <c r="CT48" s="646"/>
      <c r="CU48" s="646"/>
      <c r="CV48" s="646"/>
      <c r="CW48" s="646"/>
      <c r="CX48" s="646"/>
      <c r="CY48" s="647"/>
      <c r="CZ48" s="650" t="s">
        <v>173</v>
      </c>
      <c r="DA48" s="651"/>
      <c r="DB48" s="651"/>
      <c r="DC48" s="663"/>
      <c r="DD48" s="654" t="s">
        <v>173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368</v>
      </c>
      <c r="CE49" s="687"/>
      <c r="CF49" s="687"/>
      <c r="CG49" s="687"/>
      <c r="CH49" s="687"/>
      <c r="CI49" s="687"/>
      <c r="CJ49" s="687"/>
      <c r="CK49" s="687"/>
      <c r="CL49" s="687"/>
      <c r="CM49" s="687"/>
      <c r="CN49" s="687"/>
      <c r="CO49" s="687"/>
      <c r="CP49" s="687"/>
      <c r="CQ49" s="688"/>
      <c r="CR49" s="730">
        <v>12919392</v>
      </c>
      <c r="CS49" s="716"/>
      <c r="CT49" s="716"/>
      <c r="CU49" s="716"/>
      <c r="CV49" s="716"/>
      <c r="CW49" s="716"/>
      <c r="CX49" s="716"/>
      <c r="CY49" s="747"/>
      <c r="CZ49" s="742">
        <v>100</v>
      </c>
      <c r="DA49" s="748"/>
      <c r="DB49" s="748"/>
      <c r="DC49" s="749"/>
      <c r="DD49" s="750">
        <v>5358154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rfCIBKNOBIomE2NH/Gzj1AOaQwLOK9nv3LwF6/3hOssvWXF8tkGVUlnE95REpcN0YdyuDny00lq90etmqFQA==" saltValue="xLFcS0vA5RKDqM5mPpeP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5" zoomScale="70" zoomScaleNormal="25" zoomScaleSheetLayoutView="70" workbookViewId="0">
      <selection activeCell="AU80" sqref="AU80:AY80"/>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391</v>
      </c>
      <c r="C7" s="778"/>
      <c r="D7" s="778"/>
      <c r="E7" s="778"/>
      <c r="F7" s="778"/>
      <c r="G7" s="778"/>
      <c r="H7" s="778"/>
      <c r="I7" s="778"/>
      <c r="J7" s="778"/>
      <c r="K7" s="778"/>
      <c r="L7" s="778"/>
      <c r="M7" s="778"/>
      <c r="N7" s="778"/>
      <c r="O7" s="778"/>
      <c r="P7" s="779"/>
      <c r="Q7" s="780">
        <v>13357</v>
      </c>
      <c r="R7" s="781"/>
      <c r="S7" s="781"/>
      <c r="T7" s="781"/>
      <c r="U7" s="781"/>
      <c r="V7" s="781">
        <v>12919</v>
      </c>
      <c r="W7" s="781"/>
      <c r="X7" s="781"/>
      <c r="Y7" s="781"/>
      <c r="Z7" s="781"/>
      <c r="AA7" s="781">
        <v>438</v>
      </c>
      <c r="AB7" s="781"/>
      <c r="AC7" s="781"/>
      <c r="AD7" s="781"/>
      <c r="AE7" s="782"/>
      <c r="AF7" s="783">
        <v>161</v>
      </c>
      <c r="AG7" s="784"/>
      <c r="AH7" s="784"/>
      <c r="AI7" s="784"/>
      <c r="AJ7" s="785"/>
      <c r="AK7" s="820">
        <v>991</v>
      </c>
      <c r="AL7" s="821"/>
      <c r="AM7" s="821"/>
      <c r="AN7" s="821"/>
      <c r="AO7" s="821"/>
      <c r="AP7" s="821">
        <v>5323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393</v>
      </c>
      <c r="B23" s="836" t="s">
        <v>394</v>
      </c>
      <c r="C23" s="837"/>
      <c r="D23" s="837"/>
      <c r="E23" s="837"/>
      <c r="F23" s="837"/>
      <c r="G23" s="837"/>
      <c r="H23" s="837"/>
      <c r="I23" s="837"/>
      <c r="J23" s="837"/>
      <c r="K23" s="837"/>
      <c r="L23" s="837"/>
      <c r="M23" s="837"/>
      <c r="N23" s="837"/>
      <c r="O23" s="837"/>
      <c r="P23" s="838"/>
      <c r="Q23" s="839">
        <v>13357</v>
      </c>
      <c r="R23" s="840"/>
      <c r="S23" s="840"/>
      <c r="T23" s="840"/>
      <c r="U23" s="840"/>
      <c r="V23" s="840">
        <v>12919</v>
      </c>
      <c r="W23" s="840"/>
      <c r="X23" s="840"/>
      <c r="Y23" s="840"/>
      <c r="Z23" s="840"/>
      <c r="AA23" s="840">
        <v>438</v>
      </c>
      <c r="AB23" s="840"/>
      <c r="AC23" s="840"/>
      <c r="AD23" s="840"/>
      <c r="AE23" s="841"/>
      <c r="AF23" s="842">
        <v>161</v>
      </c>
      <c r="AG23" s="840"/>
      <c r="AH23" s="840"/>
      <c r="AI23" s="840"/>
      <c r="AJ23" s="843"/>
      <c r="AK23" s="844"/>
      <c r="AL23" s="845"/>
      <c r="AM23" s="845"/>
      <c r="AN23" s="845"/>
      <c r="AO23" s="845"/>
      <c r="AP23" s="840"/>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406</v>
      </c>
      <c r="C28" s="778"/>
      <c r="D28" s="778"/>
      <c r="E28" s="778"/>
      <c r="F28" s="778"/>
      <c r="G28" s="778"/>
      <c r="H28" s="778"/>
      <c r="I28" s="778"/>
      <c r="J28" s="778"/>
      <c r="K28" s="778"/>
      <c r="L28" s="778"/>
      <c r="M28" s="778"/>
      <c r="N28" s="778"/>
      <c r="O28" s="778"/>
      <c r="P28" s="779"/>
      <c r="Q28" s="867">
        <v>1586</v>
      </c>
      <c r="R28" s="868"/>
      <c r="S28" s="868"/>
      <c r="T28" s="868"/>
      <c r="U28" s="868"/>
      <c r="V28" s="868">
        <v>1551</v>
      </c>
      <c r="W28" s="868"/>
      <c r="X28" s="868"/>
      <c r="Y28" s="868"/>
      <c r="Z28" s="868"/>
      <c r="AA28" s="868">
        <v>34</v>
      </c>
      <c r="AB28" s="868"/>
      <c r="AC28" s="868"/>
      <c r="AD28" s="868"/>
      <c r="AE28" s="869"/>
      <c r="AF28" s="870">
        <v>34</v>
      </c>
      <c r="AG28" s="868"/>
      <c r="AH28" s="868"/>
      <c r="AI28" s="868"/>
      <c r="AJ28" s="871"/>
      <c r="AK28" s="872">
        <v>285</v>
      </c>
      <c r="AL28" s="864"/>
      <c r="AM28" s="864"/>
      <c r="AN28" s="864"/>
      <c r="AO28" s="864"/>
      <c r="AP28" s="864" t="s">
        <v>602</v>
      </c>
      <c r="AQ28" s="864"/>
      <c r="AR28" s="864"/>
      <c r="AS28" s="864"/>
      <c r="AT28" s="864"/>
      <c r="AU28" s="864" t="s">
        <v>602</v>
      </c>
      <c r="AV28" s="864"/>
      <c r="AW28" s="864"/>
      <c r="AX28" s="864"/>
      <c r="AY28" s="864"/>
      <c r="AZ28" s="864" t="s">
        <v>602</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407</v>
      </c>
      <c r="C29" s="802"/>
      <c r="D29" s="802"/>
      <c r="E29" s="802"/>
      <c r="F29" s="802"/>
      <c r="G29" s="802"/>
      <c r="H29" s="802"/>
      <c r="I29" s="802"/>
      <c r="J29" s="802"/>
      <c r="K29" s="802"/>
      <c r="L29" s="802"/>
      <c r="M29" s="802"/>
      <c r="N29" s="802"/>
      <c r="O29" s="802"/>
      <c r="P29" s="803"/>
      <c r="Q29" s="804">
        <v>108</v>
      </c>
      <c r="R29" s="805"/>
      <c r="S29" s="805"/>
      <c r="T29" s="805"/>
      <c r="U29" s="805"/>
      <c r="V29" s="805">
        <v>108</v>
      </c>
      <c r="W29" s="805"/>
      <c r="X29" s="805"/>
      <c r="Y29" s="805"/>
      <c r="Z29" s="805"/>
      <c r="AA29" s="805">
        <v>0</v>
      </c>
      <c r="AB29" s="805"/>
      <c r="AC29" s="805"/>
      <c r="AD29" s="805"/>
      <c r="AE29" s="806"/>
      <c r="AF29" s="807">
        <v>0</v>
      </c>
      <c r="AG29" s="808"/>
      <c r="AH29" s="808"/>
      <c r="AI29" s="808"/>
      <c r="AJ29" s="809"/>
      <c r="AK29" s="875">
        <v>30</v>
      </c>
      <c r="AL29" s="876"/>
      <c r="AM29" s="876"/>
      <c r="AN29" s="876"/>
      <c r="AO29" s="876"/>
      <c r="AP29" s="876" t="s">
        <v>602</v>
      </c>
      <c r="AQ29" s="876"/>
      <c r="AR29" s="876"/>
      <c r="AS29" s="876"/>
      <c r="AT29" s="876"/>
      <c r="AU29" s="876" t="s">
        <v>602</v>
      </c>
      <c r="AV29" s="876"/>
      <c r="AW29" s="876"/>
      <c r="AX29" s="876"/>
      <c r="AY29" s="876"/>
      <c r="AZ29" s="876" t="s">
        <v>602</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408</v>
      </c>
      <c r="C30" s="802"/>
      <c r="D30" s="802"/>
      <c r="E30" s="802"/>
      <c r="F30" s="802"/>
      <c r="G30" s="802"/>
      <c r="H30" s="802"/>
      <c r="I30" s="802"/>
      <c r="J30" s="802"/>
      <c r="K30" s="802"/>
      <c r="L30" s="802"/>
      <c r="M30" s="802"/>
      <c r="N30" s="802"/>
      <c r="O30" s="802"/>
      <c r="P30" s="803"/>
      <c r="Q30" s="804">
        <f>689+44+3</f>
        <v>736</v>
      </c>
      <c r="R30" s="805"/>
      <c r="S30" s="805"/>
      <c r="T30" s="805"/>
      <c r="U30" s="805"/>
      <c r="V30" s="805">
        <f>593+22</f>
        <v>615</v>
      </c>
      <c r="W30" s="805"/>
      <c r="X30" s="805"/>
      <c r="Y30" s="805"/>
      <c r="Z30" s="805"/>
      <c r="AA30" s="805">
        <f>Q30-V30</f>
        <v>121</v>
      </c>
      <c r="AB30" s="805"/>
      <c r="AC30" s="805"/>
      <c r="AD30" s="805"/>
      <c r="AE30" s="806"/>
      <c r="AF30" s="807">
        <v>725</v>
      </c>
      <c r="AG30" s="808"/>
      <c r="AH30" s="808"/>
      <c r="AI30" s="808"/>
      <c r="AJ30" s="809"/>
      <c r="AK30" s="875">
        <v>0</v>
      </c>
      <c r="AL30" s="876"/>
      <c r="AM30" s="876"/>
      <c r="AN30" s="876"/>
      <c r="AO30" s="876"/>
      <c r="AP30" s="876">
        <v>477</v>
      </c>
      <c r="AQ30" s="876"/>
      <c r="AR30" s="876"/>
      <c r="AS30" s="876"/>
      <c r="AT30" s="876"/>
      <c r="AU30" s="876" t="s">
        <v>602</v>
      </c>
      <c r="AV30" s="876"/>
      <c r="AW30" s="876"/>
      <c r="AX30" s="876"/>
      <c r="AY30" s="876"/>
      <c r="AZ30" s="876" t="s">
        <v>602</v>
      </c>
      <c r="BA30" s="876"/>
      <c r="BB30" s="876"/>
      <c r="BC30" s="876"/>
      <c r="BD30" s="876"/>
      <c r="BE30" s="873" t="s">
        <v>409</v>
      </c>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410</v>
      </c>
      <c r="C31" s="802"/>
      <c r="D31" s="802"/>
      <c r="E31" s="802"/>
      <c r="F31" s="802"/>
      <c r="G31" s="802"/>
      <c r="H31" s="802"/>
      <c r="I31" s="802"/>
      <c r="J31" s="802"/>
      <c r="K31" s="802"/>
      <c r="L31" s="802"/>
      <c r="M31" s="802"/>
      <c r="N31" s="802"/>
      <c r="O31" s="802"/>
      <c r="P31" s="803"/>
      <c r="Q31" s="804">
        <v>680</v>
      </c>
      <c r="R31" s="805"/>
      <c r="S31" s="805"/>
      <c r="T31" s="805"/>
      <c r="U31" s="805"/>
      <c r="V31" s="805">
        <v>654</v>
      </c>
      <c r="W31" s="805"/>
      <c r="X31" s="805"/>
      <c r="Y31" s="805"/>
      <c r="Z31" s="805"/>
      <c r="AA31" s="805">
        <f>Q31-V31</f>
        <v>26</v>
      </c>
      <c r="AB31" s="805"/>
      <c r="AC31" s="805"/>
      <c r="AD31" s="805"/>
      <c r="AE31" s="806"/>
      <c r="AF31" s="807">
        <v>12</v>
      </c>
      <c r="AG31" s="808"/>
      <c r="AH31" s="808"/>
      <c r="AI31" s="808"/>
      <c r="AJ31" s="809"/>
      <c r="AK31" s="875">
        <v>152</v>
      </c>
      <c r="AL31" s="876"/>
      <c r="AM31" s="876"/>
      <c r="AN31" s="876"/>
      <c r="AO31" s="876"/>
      <c r="AP31" s="876">
        <v>796</v>
      </c>
      <c r="AQ31" s="876"/>
      <c r="AR31" s="876"/>
      <c r="AS31" s="876"/>
      <c r="AT31" s="876"/>
      <c r="AU31" s="876">
        <v>796</v>
      </c>
      <c r="AV31" s="876"/>
      <c r="AW31" s="876"/>
      <c r="AX31" s="876"/>
      <c r="AY31" s="876"/>
      <c r="AZ31" s="876" t="s">
        <v>602</v>
      </c>
      <c r="BA31" s="876"/>
      <c r="BB31" s="876"/>
      <c r="BC31" s="876"/>
      <c r="BD31" s="876"/>
      <c r="BE31" s="873" t="s">
        <v>411</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5"/>
      <c r="AL32" s="876"/>
      <c r="AM32" s="876"/>
      <c r="AN32" s="876"/>
      <c r="AO32" s="876"/>
      <c r="AP32" s="876"/>
      <c r="AQ32" s="876"/>
      <c r="AR32" s="876"/>
      <c r="AS32" s="876"/>
      <c r="AT32" s="876"/>
      <c r="AU32" s="876"/>
      <c r="AV32" s="876"/>
      <c r="AW32" s="876"/>
      <c r="AX32" s="876"/>
      <c r="AY32" s="876"/>
      <c r="AZ32" s="877"/>
      <c r="BA32" s="877"/>
      <c r="BB32" s="877"/>
      <c r="BC32" s="877"/>
      <c r="BD32" s="877"/>
      <c r="BE32" s="873"/>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393</v>
      </c>
      <c r="B63" s="836" t="s">
        <v>413</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772</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414</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7" t="s">
        <v>401</v>
      </c>
      <c r="AG66" s="859"/>
      <c r="AH66" s="859"/>
      <c r="AI66" s="859"/>
      <c r="AJ66" s="898"/>
      <c r="AK66" s="763" t="s">
        <v>402</v>
      </c>
      <c r="AL66" s="787"/>
      <c r="AM66" s="787"/>
      <c r="AN66" s="787"/>
      <c r="AO66" s="788"/>
      <c r="AP66" s="763" t="s">
        <v>403</v>
      </c>
      <c r="AQ66" s="764"/>
      <c r="AR66" s="764"/>
      <c r="AS66" s="764"/>
      <c r="AT66" s="765"/>
      <c r="AU66" s="763" t="s">
        <v>420</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c r="A68" s="259">
        <v>1</v>
      </c>
      <c r="B68" s="913" t="s">
        <v>592</v>
      </c>
      <c r="C68" s="914"/>
      <c r="D68" s="914"/>
      <c r="E68" s="914"/>
      <c r="F68" s="914"/>
      <c r="G68" s="914"/>
      <c r="H68" s="914"/>
      <c r="I68" s="914"/>
      <c r="J68" s="914"/>
      <c r="K68" s="914"/>
      <c r="L68" s="914"/>
      <c r="M68" s="914"/>
      <c r="N68" s="914"/>
      <c r="O68" s="914"/>
      <c r="P68" s="915"/>
      <c r="Q68" s="916">
        <v>201</v>
      </c>
      <c r="R68" s="917"/>
      <c r="S68" s="917"/>
      <c r="T68" s="917"/>
      <c r="U68" s="917"/>
      <c r="V68" s="917">
        <v>200</v>
      </c>
      <c r="W68" s="917"/>
      <c r="X68" s="917"/>
      <c r="Y68" s="917"/>
      <c r="Z68" s="917"/>
      <c r="AA68" s="917">
        <v>2</v>
      </c>
      <c r="AB68" s="917"/>
      <c r="AC68" s="917"/>
      <c r="AD68" s="917"/>
      <c r="AE68" s="917"/>
      <c r="AF68" s="917">
        <v>2</v>
      </c>
      <c r="AG68" s="917"/>
      <c r="AH68" s="917"/>
      <c r="AI68" s="917"/>
      <c r="AJ68" s="917"/>
      <c r="AK68" s="917">
        <v>0</v>
      </c>
      <c r="AL68" s="917"/>
      <c r="AM68" s="917"/>
      <c r="AN68" s="917"/>
      <c r="AO68" s="917"/>
      <c r="AP68" s="876">
        <v>0</v>
      </c>
      <c r="AQ68" s="876"/>
      <c r="AR68" s="876"/>
      <c r="AS68" s="876"/>
      <c r="AT68" s="876"/>
      <c r="AU68" s="876">
        <v>0</v>
      </c>
      <c r="AV68" s="876"/>
      <c r="AW68" s="876"/>
      <c r="AX68" s="876"/>
      <c r="AY68" s="876"/>
      <c r="AZ68" s="911"/>
      <c r="BA68" s="911"/>
      <c r="BB68" s="911"/>
      <c r="BC68" s="911"/>
      <c r="BD68" s="912"/>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c r="A69" s="262">
        <v>2</v>
      </c>
      <c r="B69" s="918" t="s">
        <v>593</v>
      </c>
      <c r="C69" s="919"/>
      <c r="D69" s="919"/>
      <c r="E69" s="919"/>
      <c r="F69" s="919"/>
      <c r="G69" s="919"/>
      <c r="H69" s="919"/>
      <c r="I69" s="919"/>
      <c r="J69" s="919"/>
      <c r="K69" s="919"/>
      <c r="L69" s="919"/>
      <c r="M69" s="919"/>
      <c r="N69" s="919"/>
      <c r="O69" s="919"/>
      <c r="P69" s="920"/>
      <c r="Q69" s="921">
        <v>9663</v>
      </c>
      <c r="R69" s="876"/>
      <c r="S69" s="876"/>
      <c r="T69" s="876"/>
      <c r="U69" s="876"/>
      <c r="V69" s="876">
        <v>9392</v>
      </c>
      <c r="W69" s="876"/>
      <c r="X69" s="876"/>
      <c r="Y69" s="876"/>
      <c r="Z69" s="876"/>
      <c r="AA69" s="876">
        <v>271</v>
      </c>
      <c r="AB69" s="876"/>
      <c r="AC69" s="876"/>
      <c r="AD69" s="876"/>
      <c r="AE69" s="876"/>
      <c r="AF69" s="876">
        <v>271</v>
      </c>
      <c r="AG69" s="876"/>
      <c r="AH69" s="876"/>
      <c r="AI69" s="876"/>
      <c r="AJ69" s="876"/>
      <c r="AK69" s="876">
        <v>0</v>
      </c>
      <c r="AL69" s="876"/>
      <c r="AM69" s="876"/>
      <c r="AN69" s="876"/>
      <c r="AO69" s="876"/>
      <c r="AP69" s="876">
        <v>0</v>
      </c>
      <c r="AQ69" s="876"/>
      <c r="AR69" s="876"/>
      <c r="AS69" s="876"/>
      <c r="AT69" s="876"/>
      <c r="AU69" s="876">
        <v>0</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c r="A70" s="262">
        <v>3</v>
      </c>
      <c r="B70" s="918" t="s">
        <v>594</v>
      </c>
      <c r="C70" s="919"/>
      <c r="D70" s="919"/>
      <c r="E70" s="919"/>
      <c r="F70" s="919"/>
      <c r="G70" s="919"/>
      <c r="H70" s="919"/>
      <c r="I70" s="919"/>
      <c r="J70" s="919"/>
      <c r="K70" s="919"/>
      <c r="L70" s="919"/>
      <c r="M70" s="919"/>
      <c r="N70" s="919"/>
      <c r="O70" s="919"/>
      <c r="P70" s="920"/>
      <c r="Q70" s="921">
        <v>3019</v>
      </c>
      <c r="R70" s="876"/>
      <c r="S70" s="876"/>
      <c r="T70" s="876"/>
      <c r="U70" s="876"/>
      <c r="V70" s="876">
        <v>2999</v>
      </c>
      <c r="W70" s="876"/>
      <c r="X70" s="876"/>
      <c r="Y70" s="876"/>
      <c r="Z70" s="876"/>
      <c r="AA70" s="876">
        <v>19</v>
      </c>
      <c r="AB70" s="876"/>
      <c r="AC70" s="876"/>
      <c r="AD70" s="876"/>
      <c r="AE70" s="876"/>
      <c r="AF70" s="876">
        <v>19</v>
      </c>
      <c r="AG70" s="876"/>
      <c r="AH70" s="876"/>
      <c r="AI70" s="876"/>
      <c r="AJ70" s="876"/>
      <c r="AK70" s="876">
        <v>0</v>
      </c>
      <c r="AL70" s="876"/>
      <c r="AM70" s="876"/>
      <c r="AN70" s="876"/>
      <c r="AO70" s="876"/>
      <c r="AP70" s="876">
        <v>1581</v>
      </c>
      <c r="AQ70" s="876"/>
      <c r="AR70" s="876"/>
      <c r="AS70" s="876"/>
      <c r="AT70" s="876"/>
      <c r="AU70" s="876">
        <v>115</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c r="A71" s="262">
        <v>4</v>
      </c>
      <c r="B71" s="918" t="s">
        <v>595</v>
      </c>
      <c r="C71" s="919"/>
      <c r="D71" s="919"/>
      <c r="E71" s="919"/>
      <c r="F71" s="919"/>
      <c r="G71" s="919"/>
      <c r="H71" s="919"/>
      <c r="I71" s="919"/>
      <c r="J71" s="919"/>
      <c r="K71" s="919"/>
      <c r="L71" s="919"/>
      <c r="M71" s="919"/>
      <c r="N71" s="919"/>
      <c r="O71" s="919"/>
      <c r="P71" s="920"/>
      <c r="Q71" s="921">
        <v>10</v>
      </c>
      <c r="R71" s="876"/>
      <c r="S71" s="876"/>
      <c r="T71" s="876"/>
      <c r="U71" s="876"/>
      <c r="V71" s="924">
        <v>6</v>
      </c>
      <c r="W71" s="925"/>
      <c r="X71" s="925"/>
      <c r="Y71" s="925"/>
      <c r="Z71" s="875"/>
      <c r="AA71" s="924">
        <v>4</v>
      </c>
      <c r="AB71" s="925"/>
      <c r="AC71" s="925"/>
      <c r="AD71" s="925"/>
      <c r="AE71" s="875"/>
      <c r="AF71" s="876">
        <v>4</v>
      </c>
      <c r="AG71" s="876"/>
      <c r="AH71" s="876"/>
      <c r="AI71" s="876"/>
      <c r="AJ71" s="876"/>
      <c r="AK71" s="924">
        <v>0</v>
      </c>
      <c r="AL71" s="925"/>
      <c r="AM71" s="925"/>
      <c r="AN71" s="925"/>
      <c r="AO71" s="875"/>
      <c r="AP71" s="876">
        <v>0</v>
      </c>
      <c r="AQ71" s="876"/>
      <c r="AR71" s="876"/>
      <c r="AS71" s="876"/>
      <c r="AT71" s="876"/>
      <c r="AU71" s="876">
        <v>0</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c r="A72" s="262">
        <v>5</v>
      </c>
      <c r="B72" s="918" t="s">
        <v>596</v>
      </c>
      <c r="C72" s="919"/>
      <c r="D72" s="919"/>
      <c r="E72" s="919"/>
      <c r="F72" s="919"/>
      <c r="G72" s="919"/>
      <c r="H72" s="919"/>
      <c r="I72" s="919"/>
      <c r="J72" s="919"/>
      <c r="K72" s="919"/>
      <c r="L72" s="919"/>
      <c r="M72" s="919"/>
      <c r="N72" s="919"/>
      <c r="O72" s="919"/>
      <c r="P72" s="920"/>
      <c r="Q72" s="921">
        <v>3128</v>
      </c>
      <c r="R72" s="876"/>
      <c r="S72" s="876"/>
      <c r="T72" s="876"/>
      <c r="U72" s="876"/>
      <c r="V72" s="876">
        <v>3021</v>
      </c>
      <c r="W72" s="876"/>
      <c r="X72" s="876"/>
      <c r="Y72" s="876"/>
      <c r="Z72" s="876"/>
      <c r="AA72" s="876">
        <v>107</v>
      </c>
      <c r="AB72" s="876"/>
      <c r="AC72" s="876"/>
      <c r="AD72" s="876"/>
      <c r="AE72" s="876"/>
      <c r="AF72" s="876">
        <v>28</v>
      </c>
      <c r="AG72" s="876"/>
      <c r="AH72" s="876"/>
      <c r="AI72" s="876"/>
      <c r="AJ72" s="876"/>
      <c r="AK72" s="876">
        <v>27</v>
      </c>
      <c r="AL72" s="876"/>
      <c r="AM72" s="876"/>
      <c r="AN72" s="876"/>
      <c r="AO72" s="876"/>
      <c r="AP72" s="876">
        <v>118</v>
      </c>
      <c r="AQ72" s="876"/>
      <c r="AR72" s="876"/>
      <c r="AS72" s="876"/>
      <c r="AT72" s="876"/>
      <c r="AU72" s="876">
        <v>7</v>
      </c>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c r="A73" s="262">
        <v>6</v>
      </c>
      <c r="B73" s="918" t="s">
        <v>598</v>
      </c>
      <c r="C73" s="919"/>
      <c r="D73" s="919"/>
      <c r="E73" s="919"/>
      <c r="F73" s="919"/>
      <c r="G73" s="919"/>
      <c r="H73" s="919"/>
      <c r="I73" s="919"/>
      <c r="J73" s="919"/>
      <c r="K73" s="919"/>
      <c r="L73" s="919"/>
      <c r="M73" s="919"/>
      <c r="N73" s="919"/>
      <c r="O73" s="919"/>
      <c r="P73" s="920"/>
      <c r="Q73" s="921">
        <v>1270</v>
      </c>
      <c r="R73" s="876"/>
      <c r="S73" s="876"/>
      <c r="T73" s="876"/>
      <c r="U73" s="876"/>
      <c r="V73" s="876">
        <v>1231</v>
      </c>
      <c r="W73" s="876"/>
      <c r="X73" s="876"/>
      <c r="Y73" s="876"/>
      <c r="Z73" s="876"/>
      <c r="AA73" s="876">
        <v>39</v>
      </c>
      <c r="AB73" s="876"/>
      <c r="AC73" s="876"/>
      <c r="AD73" s="876"/>
      <c r="AE73" s="876"/>
      <c r="AF73" s="876">
        <v>32</v>
      </c>
      <c r="AG73" s="876"/>
      <c r="AH73" s="876"/>
      <c r="AI73" s="876"/>
      <c r="AJ73" s="876"/>
      <c r="AK73" s="876">
        <v>0</v>
      </c>
      <c r="AL73" s="876"/>
      <c r="AM73" s="876"/>
      <c r="AN73" s="876"/>
      <c r="AO73" s="876"/>
      <c r="AP73" s="876">
        <v>0</v>
      </c>
      <c r="AQ73" s="876"/>
      <c r="AR73" s="876"/>
      <c r="AS73" s="876"/>
      <c r="AT73" s="876"/>
      <c r="AU73" s="876">
        <v>0</v>
      </c>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c r="A74" s="262">
        <v>7</v>
      </c>
      <c r="B74" s="918" t="s">
        <v>599</v>
      </c>
      <c r="C74" s="919"/>
      <c r="D74" s="919"/>
      <c r="E74" s="919"/>
      <c r="F74" s="919"/>
      <c r="G74" s="919"/>
      <c r="H74" s="919"/>
      <c r="I74" s="919"/>
      <c r="J74" s="919"/>
      <c r="K74" s="919"/>
      <c r="L74" s="919"/>
      <c r="M74" s="919"/>
      <c r="N74" s="919"/>
      <c r="O74" s="919"/>
      <c r="P74" s="920"/>
      <c r="Q74" s="921">
        <v>34792</v>
      </c>
      <c r="R74" s="876"/>
      <c r="S74" s="876"/>
      <c r="T74" s="876"/>
      <c r="U74" s="876"/>
      <c r="V74" s="876">
        <v>34143</v>
      </c>
      <c r="W74" s="876"/>
      <c r="X74" s="876"/>
      <c r="Y74" s="876"/>
      <c r="Z74" s="876"/>
      <c r="AA74" s="876">
        <v>648</v>
      </c>
      <c r="AB74" s="876"/>
      <c r="AC74" s="876"/>
      <c r="AD74" s="876"/>
      <c r="AE74" s="876"/>
      <c r="AF74" s="876">
        <v>642</v>
      </c>
      <c r="AG74" s="876"/>
      <c r="AH74" s="876"/>
      <c r="AI74" s="876"/>
      <c r="AJ74" s="876"/>
      <c r="AK74" s="876">
        <v>336</v>
      </c>
      <c r="AL74" s="876"/>
      <c r="AM74" s="876"/>
      <c r="AN74" s="876"/>
      <c r="AO74" s="876"/>
      <c r="AP74" s="876">
        <v>0</v>
      </c>
      <c r="AQ74" s="876"/>
      <c r="AR74" s="876"/>
      <c r="AS74" s="876"/>
      <c r="AT74" s="876"/>
      <c r="AU74" s="876">
        <v>0</v>
      </c>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c r="A75" s="262">
        <v>8</v>
      </c>
      <c r="B75" s="918" t="s">
        <v>600</v>
      </c>
      <c r="C75" s="919"/>
      <c r="D75" s="919"/>
      <c r="E75" s="919"/>
      <c r="F75" s="919"/>
      <c r="G75" s="919"/>
      <c r="H75" s="919"/>
      <c r="I75" s="919"/>
      <c r="J75" s="919"/>
      <c r="K75" s="919"/>
      <c r="L75" s="919"/>
      <c r="M75" s="919"/>
      <c r="N75" s="919"/>
      <c r="O75" s="919"/>
      <c r="P75" s="920"/>
      <c r="Q75" s="921">
        <v>300</v>
      </c>
      <c r="R75" s="876"/>
      <c r="S75" s="876"/>
      <c r="T75" s="876"/>
      <c r="U75" s="876"/>
      <c r="V75" s="876">
        <v>264</v>
      </c>
      <c r="W75" s="876"/>
      <c r="X75" s="876"/>
      <c r="Y75" s="876"/>
      <c r="Z75" s="876"/>
      <c r="AA75" s="876">
        <v>36</v>
      </c>
      <c r="AB75" s="876"/>
      <c r="AC75" s="876"/>
      <c r="AD75" s="876"/>
      <c r="AE75" s="876"/>
      <c r="AF75" s="876">
        <v>36</v>
      </c>
      <c r="AG75" s="876"/>
      <c r="AH75" s="876"/>
      <c r="AI75" s="876"/>
      <c r="AJ75" s="876"/>
      <c r="AK75" s="876">
        <v>0</v>
      </c>
      <c r="AL75" s="876"/>
      <c r="AM75" s="876"/>
      <c r="AN75" s="876"/>
      <c r="AO75" s="876"/>
      <c r="AP75" s="876">
        <v>0</v>
      </c>
      <c r="AQ75" s="876"/>
      <c r="AR75" s="876"/>
      <c r="AS75" s="876"/>
      <c r="AT75" s="876"/>
      <c r="AU75" s="876">
        <v>0</v>
      </c>
      <c r="AV75" s="876"/>
      <c r="AW75" s="876"/>
      <c r="AX75" s="876"/>
      <c r="AY75" s="876"/>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c r="A76" s="262">
        <v>9</v>
      </c>
      <c r="B76" s="918" t="s">
        <v>601</v>
      </c>
      <c r="C76" s="919"/>
      <c r="D76" s="919"/>
      <c r="E76" s="919"/>
      <c r="F76" s="919"/>
      <c r="G76" s="919"/>
      <c r="H76" s="919"/>
      <c r="I76" s="919"/>
      <c r="J76" s="919"/>
      <c r="K76" s="919"/>
      <c r="L76" s="919"/>
      <c r="M76" s="919"/>
      <c r="N76" s="919"/>
      <c r="O76" s="919"/>
      <c r="P76" s="920"/>
      <c r="Q76" s="921">
        <v>150861</v>
      </c>
      <c r="R76" s="876"/>
      <c r="S76" s="876"/>
      <c r="T76" s="876"/>
      <c r="U76" s="876"/>
      <c r="V76" s="876">
        <v>146852</v>
      </c>
      <c r="W76" s="876"/>
      <c r="X76" s="876"/>
      <c r="Y76" s="876"/>
      <c r="Z76" s="876"/>
      <c r="AA76" s="876">
        <v>4009</v>
      </c>
      <c r="AB76" s="876"/>
      <c r="AC76" s="876"/>
      <c r="AD76" s="876"/>
      <c r="AE76" s="876"/>
      <c r="AF76" s="876">
        <v>4009</v>
      </c>
      <c r="AG76" s="876"/>
      <c r="AH76" s="876"/>
      <c r="AI76" s="876"/>
      <c r="AJ76" s="876"/>
      <c r="AK76" s="876">
        <v>2051</v>
      </c>
      <c r="AL76" s="876"/>
      <c r="AM76" s="876"/>
      <c r="AN76" s="876"/>
      <c r="AO76" s="876"/>
      <c r="AP76" s="876">
        <v>0</v>
      </c>
      <c r="AQ76" s="876"/>
      <c r="AR76" s="876"/>
      <c r="AS76" s="876"/>
      <c r="AT76" s="876"/>
      <c r="AU76" s="876">
        <v>0</v>
      </c>
      <c r="AV76" s="876"/>
      <c r="AW76" s="876"/>
      <c r="AX76" s="876"/>
      <c r="AY76" s="876"/>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c r="A77" s="262">
        <v>10</v>
      </c>
      <c r="B77" s="918" t="s">
        <v>597</v>
      </c>
      <c r="C77" s="919"/>
      <c r="D77" s="919"/>
      <c r="E77" s="919"/>
      <c r="F77" s="919"/>
      <c r="G77" s="919"/>
      <c r="H77" s="919"/>
      <c r="I77" s="919"/>
      <c r="J77" s="919"/>
      <c r="K77" s="919"/>
      <c r="L77" s="919"/>
      <c r="M77" s="919"/>
      <c r="N77" s="919"/>
      <c r="O77" s="919"/>
      <c r="P77" s="920"/>
      <c r="Q77" s="926">
        <v>1342</v>
      </c>
      <c r="R77" s="925"/>
      <c r="S77" s="925"/>
      <c r="T77" s="925"/>
      <c r="U77" s="875"/>
      <c r="V77" s="924">
        <v>1297</v>
      </c>
      <c r="W77" s="925"/>
      <c r="X77" s="925"/>
      <c r="Y77" s="925"/>
      <c r="Z77" s="875"/>
      <c r="AA77" s="924">
        <v>45</v>
      </c>
      <c r="AB77" s="925"/>
      <c r="AC77" s="925"/>
      <c r="AD77" s="925"/>
      <c r="AE77" s="875"/>
      <c r="AF77" s="924">
        <v>45</v>
      </c>
      <c r="AG77" s="925"/>
      <c r="AH77" s="925"/>
      <c r="AI77" s="925"/>
      <c r="AJ77" s="875"/>
      <c r="AK77" s="924">
        <v>0</v>
      </c>
      <c r="AL77" s="925"/>
      <c r="AM77" s="925"/>
      <c r="AN77" s="925"/>
      <c r="AO77" s="875"/>
      <c r="AP77" s="924">
        <v>370.25400000000002</v>
      </c>
      <c r="AQ77" s="925"/>
      <c r="AR77" s="925"/>
      <c r="AS77" s="925"/>
      <c r="AT77" s="875"/>
      <c r="AU77" s="924">
        <v>44.625999999999998</v>
      </c>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c r="A88" s="265" t="s">
        <v>393</v>
      </c>
      <c r="B88" s="836" t="s">
        <v>421</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422</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6" t="s">
        <v>427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c r="A109" s="959" t="s">
        <v>429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430</v>
      </c>
      <c r="AB109" s="940"/>
      <c r="AC109" s="940"/>
      <c r="AD109" s="940"/>
      <c r="AE109" s="941"/>
      <c r="AF109" s="939" t="s">
        <v>311</v>
      </c>
      <c r="AG109" s="940"/>
      <c r="AH109" s="940"/>
      <c r="AI109" s="940"/>
      <c r="AJ109" s="941"/>
      <c r="AK109" s="939" t="s">
        <v>310</v>
      </c>
      <c r="AL109" s="940"/>
      <c r="AM109" s="940"/>
      <c r="AN109" s="940"/>
      <c r="AO109" s="941"/>
      <c r="AP109" s="939" t="s">
        <v>431</v>
      </c>
      <c r="AQ109" s="940"/>
      <c r="AR109" s="940"/>
      <c r="AS109" s="940"/>
      <c r="AT109" s="942"/>
      <c r="AU109" s="959" t="s">
        <v>429</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430</v>
      </c>
      <c r="BR109" s="940"/>
      <c r="BS109" s="940"/>
      <c r="BT109" s="940"/>
      <c r="BU109" s="941"/>
      <c r="BV109" s="939" t="s">
        <v>311</v>
      </c>
      <c r="BW109" s="940"/>
      <c r="BX109" s="940"/>
      <c r="BY109" s="940"/>
      <c r="BZ109" s="941"/>
      <c r="CA109" s="939" t="s">
        <v>310</v>
      </c>
      <c r="CB109" s="940"/>
      <c r="CC109" s="940"/>
      <c r="CD109" s="940"/>
      <c r="CE109" s="941"/>
      <c r="CF109" s="960" t="s">
        <v>431</v>
      </c>
      <c r="CG109" s="960"/>
      <c r="CH109" s="960"/>
      <c r="CI109" s="960"/>
      <c r="CJ109" s="960"/>
      <c r="CK109" s="939" t="s">
        <v>432</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430</v>
      </c>
      <c r="DH109" s="940"/>
      <c r="DI109" s="940"/>
      <c r="DJ109" s="940"/>
      <c r="DK109" s="941"/>
      <c r="DL109" s="939" t="s">
        <v>311</v>
      </c>
      <c r="DM109" s="940"/>
      <c r="DN109" s="940"/>
      <c r="DO109" s="940"/>
      <c r="DP109" s="941"/>
      <c r="DQ109" s="939" t="s">
        <v>310</v>
      </c>
      <c r="DR109" s="940"/>
      <c r="DS109" s="940"/>
      <c r="DT109" s="940"/>
      <c r="DU109" s="941"/>
      <c r="DV109" s="939" t="s">
        <v>431</v>
      </c>
      <c r="DW109" s="940"/>
      <c r="DX109" s="940"/>
      <c r="DY109" s="940"/>
      <c r="DZ109" s="942"/>
    </row>
    <row r="110" spans="1:131" s="247" customFormat="1" ht="26.25" customHeight="1">
      <c r="A110" s="943" t="s">
        <v>433</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432095</v>
      </c>
      <c r="AB110" s="947"/>
      <c r="AC110" s="947"/>
      <c r="AD110" s="947"/>
      <c r="AE110" s="948"/>
      <c r="AF110" s="949">
        <v>414404</v>
      </c>
      <c r="AG110" s="947"/>
      <c r="AH110" s="947"/>
      <c r="AI110" s="947"/>
      <c r="AJ110" s="948"/>
      <c r="AK110" s="949">
        <v>407216</v>
      </c>
      <c r="AL110" s="947"/>
      <c r="AM110" s="947"/>
      <c r="AN110" s="947"/>
      <c r="AO110" s="948"/>
      <c r="AP110" s="950">
        <v>13.4</v>
      </c>
      <c r="AQ110" s="951"/>
      <c r="AR110" s="951"/>
      <c r="AS110" s="951"/>
      <c r="AT110" s="952"/>
      <c r="AU110" s="953" t="s">
        <v>72</v>
      </c>
      <c r="AV110" s="954"/>
      <c r="AW110" s="954"/>
      <c r="AX110" s="954"/>
      <c r="AY110" s="954"/>
      <c r="AZ110" s="995" t="s">
        <v>434</v>
      </c>
      <c r="BA110" s="944"/>
      <c r="BB110" s="944"/>
      <c r="BC110" s="944"/>
      <c r="BD110" s="944"/>
      <c r="BE110" s="944"/>
      <c r="BF110" s="944"/>
      <c r="BG110" s="944"/>
      <c r="BH110" s="944"/>
      <c r="BI110" s="944"/>
      <c r="BJ110" s="944"/>
      <c r="BK110" s="944"/>
      <c r="BL110" s="944"/>
      <c r="BM110" s="944"/>
      <c r="BN110" s="944"/>
      <c r="BO110" s="944"/>
      <c r="BP110" s="945"/>
      <c r="BQ110" s="981">
        <v>3660857</v>
      </c>
      <c r="BR110" s="982"/>
      <c r="BS110" s="982"/>
      <c r="BT110" s="982"/>
      <c r="BU110" s="982"/>
      <c r="BV110" s="982">
        <v>4101810</v>
      </c>
      <c r="BW110" s="982"/>
      <c r="BX110" s="982"/>
      <c r="BY110" s="982"/>
      <c r="BZ110" s="982"/>
      <c r="CA110" s="982">
        <v>5323909</v>
      </c>
      <c r="CB110" s="982"/>
      <c r="CC110" s="982"/>
      <c r="CD110" s="982"/>
      <c r="CE110" s="982"/>
      <c r="CF110" s="996">
        <v>175.6</v>
      </c>
      <c r="CG110" s="997"/>
      <c r="CH110" s="997"/>
      <c r="CI110" s="997"/>
      <c r="CJ110" s="997"/>
      <c r="CK110" s="998" t="s">
        <v>435</v>
      </c>
      <c r="CL110" s="999"/>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437</v>
      </c>
      <c r="DH110" s="982"/>
      <c r="DI110" s="982"/>
      <c r="DJ110" s="982"/>
      <c r="DK110" s="982"/>
      <c r="DL110" s="982" t="s">
        <v>395</v>
      </c>
      <c r="DM110" s="982"/>
      <c r="DN110" s="982"/>
      <c r="DO110" s="982"/>
      <c r="DP110" s="982"/>
      <c r="DQ110" s="982" t="s">
        <v>437</v>
      </c>
      <c r="DR110" s="982"/>
      <c r="DS110" s="982"/>
      <c r="DT110" s="982"/>
      <c r="DU110" s="982"/>
      <c r="DV110" s="983" t="s">
        <v>438</v>
      </c>
      <c r="DW110" s="983"/>
      <c r="DX110" s="983"/>
      <c r="DY110" s="983"/>
      <c r="DZ110" s="984"/>
    </row>
    <row r="111" spans="1:131" s="247" customFormat="1" ht="26.25" customHeight="1">
      <c r="A111" s="985" t="s">
        <v>439</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437</v>
      </c>
      <c r="AB111" s="989"/>
      <c r="AC111" s="989"/>
      <c r="AD111" s="989"/>
      <c r="AE111" s="990"/>
      <c r="AF111" s="991" t="s">
        <v>395</v>
      </c>
      <c r="AG111" s="989"/>
      <c r="AH111" s="989"/>
      <c r="AI111" s="989"/>
      <c r="AJ111" s="990"/>
      <c r="AK111" s="991" t="s">
        <v>440</v>
      </c>
      <c r="AL111" s="989"/>
      <c r="AM111" s="989"/>
      <c r="AN111" s="989"/>
      <c r="AO111" s="990"/>
      <c r="AP111" s="992" t="s">
        <v>437</v>
      </c>
      <c r="AQ111" s="993"/>
      <c r="AR111" s="993"/>
      <c r="AS111" s="993"/>
      <c r="AT111" s="994"/>
      <c r="AU111" s="955"/>
      <c r="AV111" s="956"/>
      <c r="AW111" s="956"/>
      <c r="AX111" s="956"/>
      <c r="AY111" s="956"/>
      <c r="AZ111" s="1004" t="s">
        <v>441</v>
      </c>
      <c r="BA111" s="1005"/>
      <c r="BB111" s="1005"/>
      <c r="BC111" s="1005"/>
      <c r="BD111" s="1005"/>
      <c r="BE111" s="1005"/>
      <c r="BF111" s="1005"/>
      <c r="BG111" s="1005"/>
      <c r="BH111" s="1005"/>
      <c r="BI111" s="1005"/>
      <c r="BJ111" s="1005"/>
      <c r="BK111" s="1005"/>
      <c r="BL111" s="1005"/>
      <c r="BM111" s="1005"/>
      <c r="BN111" s="1005"/>
      <c r="BO111" s="1005"/>
      <c r="BP111" s="1006"/>
      <c r="BQ111" s="974" t="s">
        <v>442</v>
      </c>
      <c r="BR111" s="975"/>
      <c r="BS111" s="975"/>
      <c r="BT111" s="975"/>
      <c r="BU111" s="975"/>
      <c r="BV111" s="975" t="s">
        <v>443</v>
      </c>
      <c r="BW111" s="975"/>
      <c r="BX111" s="975"/>
      <c r="BY111" s="975"/>
      <c r="BZ111" s="975"/>
      <c r="CA111" s="975" t="s">
        <v>444</v>
      </c>
      <c r="CB111" s="975"/>
      <c r="CC111" s="975"/>
      <c r="CD111" s="975"/>
      <c r="CE111" s="975"/>
      <c r="CF111" s="969" t="s">
        <v>440</v>
      </c>
      <c r="CG111" s="970"/>
      <c r="CH111" s="970"/>
      <c r="CI111" s="970"/>
      <c r="CJ111" s="970"/>
      <c r="CK111" s="1000"/>
      <c r="CL111" s="1001"/>
      <c r="CM111" s="971" t="s">
        <v>445</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443</v>
      </c>
      <c r="DH111" s="975"/>
      <c r="DI111" s="975"/>
      <c r="DJ111" s="975"/>
      <c r="DK111" s="975"/>
      <c r="DL111" s="975" t="s">
        <v>437</v>
      </c>
      <c r="DM111" s="975"/>
      <c r="DN111" s="975"/>
      <c r="DO111" s="975"/>
      <c r="DP111" s="975"/>
      <c r="DQ111" s="975" t="s">
        <v>437</v>
      </c>
      <c r="DR111" s="975"/>
      <c r="DS111" s="975"/>
      <c r="DT111" s="975"/>
      <c r="DU111" s="975"/>
      <c r="DV111" s="976" t="s">
        <v>437</v>
      </c>
      <c r="DW111" s="976"/>
      <c r="DX111" s="976"/>
      <c r="DY111" s="976"/>
      <c r="DZ111" s="977"/>
    </row>
    <row r="112" spans="1:131" s="247" customFormat="1" ht="26.25" customHeight="1">
      <c r="A112" s="1007" t="s">
        <v>446</v>
      </c>
      <c r="B112" s="1008"/>
      <c r="C112" s="1005" t="s">
        <v>447</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442</v>
      </c>
      <c r="AB112" s="1014"/>
      <c r="AC112" s="1014"/>
      <c r="AD112" s="1014"/>
      <c r="AE112" s="1015"/>
      <c r="AF112" s="1016" t="s">
        <v>440</v>
      </c>
      <c r="AG112" s="1014"/>
      <c r="AH112" s="1014"/>
      <c r="AI112" s="1014"/>
      <c r="AJ112" s="1015"/>
      <c r="AK112" s="1016" t="s">
        <v>395</v>
      </c>
      <c r="AL112" s="1014"/>
      <c r="AM112" s="1014"/>
      <c r="AN112" s="1014"/>
      <c r="AO112" s="1015"/>
      <c r="AP112" s="1017" t="s">
        <v>437</v>
      </c>
      <c r="AQ112" s="1018"/>
      <c r="AR112" s="1018"/>
      <c r="AS112" s="1018"/>
      <c r="AT112" s="1019"/>
      <c r="AU112" s="955"/>
      <c r="AV112" s="956"/>
      <c r="AW112" s="956"/>
      <c r="AX112" s="956"/>
      <c r="AY112" s="956"/>
      <c r="AZ112" s="1004" t="s">
        <v>448</v>
      </c>
      <c r="BA112" s="1005"/>
      <c r="BB112" s="1005"/>
      <c r="BC112" s="1005"/>
      <c r="BD112" s="1005"/>
      <c r="BE112" s="1005"/>
      <c r="BF112" s="1005"/>
      <c r="BG112" s="1005"/>
      <c r="BH112" s="1005"/>
      <c r="BI112" s="1005"/>
      <c r="BJ112" s="1005"/>
      <c r="BK112" s="1005"/>
      <c r="BL112" s="1005"/>
      <c r="BM112" s="1005"/>
      <c r="BN112" s="1005"/>
      <c r="BO112" s="1005"/>
      <c r="BP112" s="1006"/>
      <c r="BQ112" s="974">
        <v>770330</v>
      </c>
      <c r="BR112" s="975"/>
      <c r="BS112" s="975"/>
      <c r="BT112" s="975"/>
      <c r="BU112" s="975"/>
      <c r="BV112" s="975">
        <v>767495</v>
      </c>
      <c r="BW112" s="975"/>
      <c r="BX112" s="975"/>
      <c r="BY112" s="975"/>
      <c r="BZ112" s="975"/>
      <c r="CA112" s="975">
        <v>795867</v>
      </c>
      <c r="CB112" s="975"/>
      <c r="CC112" s="975"/>
      <c r="CD112" s="975"/>
      <c r="CE112" s="975"/>
      <c r="CF112" s="969">
        <v>26.3</v>
      </c>
      <c r="CG112" s="970"/>
      <c r="CH112" s="970"/>
      <c r="CI112" s="970"/>
      <c r="CJ112" s="970"/>
      <c r="CK112" s="1000"/>
      <c r="CL112" s="1001"/>
      <c r="CM112" s="971" t="s">
        <v>449</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443</v>
      </c>
      <c r="DH112" s="975"/>
      <c r="DI112" s="975"/>
      <c r="DJ112" s="975"/>
      <c r="DK112" s="975"/>
      <c r="DL112" s="975" t="s">
        <v>438</v>
      </c>
      <c r="DM112" s="975"/>
      <c r="DN112" s="975"/>
      <c r="DO112" s="975"/>
      <c r="DP112" s="975"/>
      <c r="DQ112" s="975" t="s">
        <v>438</v>
      </c>
      <c r="DR112" s="975"/>
      <c r="DS112" s="975"/>
      <c r="DT112" s="975"/>
      <c r="DU112" s="975"/>
      <c r="DV112" s="976" t="s">
        <v>395</v>
      </c>
      <c r="DW112" s="976"/>
      <c r="DX112" s="976"/>
      <c r="DY112" s="976"/>
      <c r="DZ112" s="977"/>
    </row>
    <row r="113" spans="1:130" s="247" customFormat="1" ht="26.25" customHeight="1">
      <c r="A113" s="1009"/>
      <c r="B113" s="1010"/>
      <c r="C113" s="1005" t="s">
        <v>450</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26995</v>
      </c>
      <c r="AB113" s="989"/>
      <c r="AC113" s="989"/>
      <c r="AD113" s="989"/>
      <c r="AE113" s="990"/>
      <c r="AF113" s="991">
        <v>34584</v>
      </c>
      <c r="AG113" s="989"/>
      <c r="AH113" s="989"/>
      <c r="AI113" s="989"/>
      <c r="AJ113" s="990"/>
      <c r="AK113" s="991">
        <v>40948</v>
      </c>
      <c r="AL113" s="989"/>
      <c r="AM113" s="989"/>
      <c r="AN113" s="989"/>
      <c r="AO113" s="990"/>
      <c r="AP113" s="992">
        <v>1.4</v>
      </c>
      <c r="AQ113" s="993"/>
      <c r="AR113" s="993"/>
      <c r="AS113" s="993"/>
      <c r="AT113" s="994"/>
      <c r="AU113" s="955"/>
      <c r="AV113" s="956"/>
      <c r="AW113" s="956"/>
      <c r="AX113" s="956"/>
      <c r="AY113" s="956"/>
      <c r="AZ113" s="1004" t="s">
        <v>451</v>
      </c>
      <c r="BA113" s="1005"/>
      <c r="BB113" s="1005"/>
      <c r="BC113" s="1005"/>
      <c r="BD113" s="1005"/>
      <c r="BE113" s="1005"/>
      <c r="BF113" s="1005"/>
      <c r="BG113" s="1005"/>
      <c r="BH113" s="1005"/>
      <c r="BI113" s="1005"/>
      <c r="BJ113" s="1005"/>
      <c r="BK113" s="1005"/>
      <c r="BL113" s="1005"/>
      <c r="BM113" s="1005"/>
      <c r="BN113" s="1005"/>
      <c r="BO113" s="1005"/>
      <c r="BP113" s="1006"/>
      <c r="BQ113" s="974">
        <v>200563</v>
      </c>
      <c r="BR113" s="975"/>
      <c r="BS113" s="975"/>
      <c r="BT113" s="975"/>
      <c r="BU113" s="975"/>
      <c r="BV113" s="975">
        <v>193833</v>
      </c>
      <c r="BW113" s="975"/>
      <c r="BX113" s="975"/>
      <c r="BY113" s="975"/>
      <c r="BZ113" s="975"/>
      <c r="CA113" s="975">
        <v>166896</v>
      </c>
      <c r="CB113" s="975"/>
      <c r="CC113" s="975"/>
      <c r="CD113" s="975"/>
      <c r="CE113" s="975"/>
      <c r="CF113" s="969">
        <v>5.5</v>
      </c>
      <c r="CG113" s="970"/>
      <c r="CH113" s="970"/>
      <c r="CI113" s="970"/>
      <c r="CJ113" s="970"/>
      <c r="CK113" s="1000"/>
      <c r="CL113" s="1001"/>
      <c r="CM113" s="971" t="s">
        <v>452</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453</v>
      </c>
      <c r="DH113" s="1014"/>
      <c r="DI113" s="1014"/>
      <c r="DJ113" s="1014"/>
      <c r="DK113" s="1015"/>
      <c r="DL113" s="1016" t="s">
        <v>444</v>
      </c>
      <c r="DM113" s="1014"/>
      <c r="DN113" s="1014"/>
      <c r="DO113" s="1014"/>
      <c r="DP113" s="1015"/>
      <c r="DQ113" s="1016" t="s">
        <v>437</v>
      </c>
      <c r="DR113" s="1014"/>
      <c r="DS113" s="1014"/>
      <c r="DT113" s="1014"/>
      <c r="DU113" s="1015"/>
      <c r="DV113" s="1017" t="s">
        <v>444</v>
      </c>
      <c r="DW113" s="1018"/>
      <c r="DX113" s="1018"/>
      <c r="DY113" s="1018"/>
      <c r="DZ113" s="1019"/>
    </row>
    <row r="114" spans="1:130" s="247" customFormat="1" ht="26.25" customHeight="1">
      <c r="A114" s="1009"/>
      <c r="B114" s="1010"/>
      <c r="C114" s="1005" t="s">
        <v>454</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55623</v>
      </c>
      <c r="AB114" s="1014"/>
      <c r="AC114" s="1014"/>
      <c r="AD114" s="1014"/>
      <c r="AE114" s="1015"/>
      <c r="AF114" s="1016">
        <v>22189</v>
      </c>
      <c r="AG114" s="1014"/>
      <c r="AH114" s="1014"/>
      <c r="AI114" s="1014"/>
      <c r="AJ114" s="1015"/>
      <c r="AK114" s="1016">
        <v>26892</v>
      </c>
      <c r="AL114" s="1014"/>
      <c r="AM114" s="1014"/>
      <c r="AN114" s="1014"/>
      <c r="AO114" s="1015"/>
      <c r="AP114" s="1017">
        <v>0.9</v>
      </c>
      <c r="AQ114" s="1018"/>
      <c r="AR114" s="1018"/>
      <c r="AS114" s="1018"/>
      <c r="AT114" s="1019"/>
      <c r="AU114" s="955"/>
      <c r="AV114" s="956"/>
      <c r="AW114" s="956"/>
      <c r="AX114" s="956"/>
      <c r="AY114" s="956"/>
      <c r="AZ114" s="1004" t="s">
        <v>455</v>
      </c>
      <c r="BA114" s="1005"/>
      <c r="BB114" s="1005"/>
      <c r="BC114" s="1005"/>
      <c r="BD114" s="1005"/>
      <c r="BE114" s="1005"/>
      <c r="BF114" s="1005"/>
      <c r="BG114" s="1005"/>
      <c r="BH114" s="1005"/>
      <c r="BI114" s="1005"/>
      <c r="BJ114" s="1005"/>
      <c r="BK114" s="1005"/>
      <c r="BL114" s="1005"/>
      <c r="BM114" s="1005"/>
      <c r="BN114" s="1005"/>
      <c r="BO114" s="1005"/>
      <c r="BP114" s="1006"/>
      <c r="BQ114" s="974">
        <v>255660</v>
      </c>
      <c r="BR114" s="975"/>
      <c r="BS114" s="975"/>
      <c r="BT114" s="975"/>
      <c r="BU114" s="975"/>
      <c r="BV114" s="975">
        <v>267680</v>
      </c>
      <c r="BW114" s="975"/>
      <c r="BX114" s="975"/>
      <c r="BY114" s="975"/>
      <c r="BZ114" s="975"/>
      <c r="CA114" s="975">
        <v>241747</v>
      </c>
      <c r="CB114" s="975"/>
      <c r="CC114" s="975"/>
      <c r="CD114" s="975"/>
      <c r="CE114" s="975"/>
      <c r="CF114" s="969">
        <v>8</v>
      </c>
      <c r="CG114" s="970"/>
      <c r="CH114" s="970"/>
      <c r="CI114" s="970"/>
      <c r="CJ114" s="970"/>
      <c r="CK114" s="1000"/>
      <c r="CL114" s="1001"/>
      <c r="CM114" s="971" t="s">
        <v>456</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440</v>
      </c>
      <c r="DH114" s="1014"/>
      <c r="DI114" s="1014"/>
      <c r="DJ114" s="1014"/>
      <c r="DK114" s="1015"/>
      <c r="DL114" s="1016" t="s">
        <v>444</v>
      </c>
      <c r="DM114" s="1014"/>
      <c r="DN114" s="1014"/>
      <c r="DO114" s="1014"/>
      <c r="DP114" s="1015"/>
      <c r="DQ114" s="1016" t="s">
        <v>437</v>
      </c>
      <c r="DR114" s="1014"/>
      <c r="DS114" s="1014"/>
      <c r="DT114" s="1014"/>
      <c r="DU114" s="1015"/>
      <c r="DV114" s="1017" t="s">
        <v>395</v>
      </c>
      <c r="DW114" s="1018"/>
      <c r="DX114" s="1018"/>
      <c r="DY114" s="1018"/>
      <c r="DZ114" s="1019"/>
    </row>
    <row r="115" spans="1:130" s="247" customFormat="1" ht="26.25" customHeight="1">
      <c r="A115" s="1009"/>
      <c r="B115" s="1010"/>
      <c r="C115" s="1005" t="s">
        <v>457</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458</v>
      </c>
      <c r="AB115" s="989"/>
      <c r="AC115" s="989"/>
      <c r="AD115" s="989"/>
      <c r="AE115" s="990"/>
      <c r="AF115" s="991" t="s">
        <v>444</v>
      </c>
      <c r="AG115" s="989"/>
      <c r="AH115" s="989"/>
      <c r="AI115" s="989"/>
      <c r="AJ115" s="990"/>
      <c r="AK115" s="991" t="s">
        <v>395</v>
      </c>
      <c r="AL115" s="989"/>
      <c r="AM115" s="989"/>
      <c r="AN115" s="989"/>
      <c r="AO115" s="990"/>
      <c r="AP115" s="992" t="s">
        <v>438</v>
      </c>
      <c r="AQ115" s="993"/>
      <c r="AR115" s="993"/>
      <c r="AS115" s="993"/>
      <c r="AT115" s="994"/>
      <c r="AU115" s="955"/>
      <c r="AV115" s="956"/>
      <c r="AW115" s="956"/>
      <c r="AX115" s="956"/>
      <c r="AY115" s="956"/>
      <c r="AZ115" s="1004" t="s">
        <v>459</v>
      </c>
      <c r="BA115" s="1005"/>
      <c r="BB115" s="1005"/>
      <c r="BC115" s="1005"/>
      <c r="BD115" s="1005"/>
      <c r="BE115" s="1005"/>
      <c r="BF115" s="1005"/>
      <c r="BG115" s="1005"/>
      <c r="BH115" s="1005"/>
      <c r="BI115" s="1005"/>
      <c r="BJ115" s="1005"/>
      <c r="BK115" s="1005"/>
      <c r="BL115" s="1005"/>
      <c r="BM115" s="1005"/>
      <c r="BN115" s="1005"/>
      <c r="BO115" s="1005"/>
      <c r="BP115" s="1006"/>
      <c r="BQ115" s="974" t="s">
        <v>437</v>
      </c>
      <c r="BR115" s="975"/>
      <c r="BS115" s="975"/>
      <c r="BT115" s="975"/>
      <c r="BU115" s="975"/>
      <c r="BV115" s="975" t="s">
        <v>437</v>
      </c>
      <c r="BW115" s="975"/>
      <c r="BX115" s="975"/>
      <c r="BY115" s="975"/>
      <c r="BZ115" s="975"/>
      <c r="CA115" s="975" t="s">
        <v>442</v>
      </c>
      <c r="CB115" s="975"/>
      <c r="CC115" s="975"/>
      <c r="CD115" s="975"/>
      <c r="CE115" s="975"/>
      <c r="CF115" s="969" t="s">
        <v>438</v>
      </c>
      <c r="CG115" s="970"/>
      <c r="CH115" s="970"/>
      <c r="CI115" s="970"/>
      <c r="CJ115" s="970"/>
      <c r="CK115" s="1000"/>
      <c r="CL115" s="1001"/>
      <c r="CM115" s="1004" t="s">
        <v>460</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440</v>
      </c>
      <c r="DH115" s="1014"/>
      <c r="DI115" s="1014"/>
      <c r="DJ115" s="1014"/>
      <c r="DK115" s="1015"/>
      <c r="DL115" s="1016" t="s">
        <v>444</v>
      </c>
      <c r="DM115" s="1014"/>
      <c r="DN115" s="1014"/>
      <c r="DO115" s="1014"/>
      <c r="DP115" s="1015"/>
      <c r="DQ115" s="1016" t="s">
        <v>437</v>
      </c>
      <c r="DR115" s="1014"/>
      <c r="DS115" s="1014"/>
      <c r="DT115" s="1014"/>
      <c r="DU115" s="1015"/>
      <c r="DV115" s="1017" t="s">
        <v>440</v>
      </c>
      <c r="DW115" s="1018"/>
      <c r="DX115" s="1018"/>
      <c r="DY115" s="1018"/>
      <c r="DZ115" s="1019"/>
    </row>
    <row r="116" spans="1:130" s="247" customFormat="1" ht="26.25" customHeight="1">
      <c r="A116" s="1011"/>
      <c r="B116" s="1012"/>
      <c r="C116" s="1020" t="s">
        <v>461</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462</v>
      </c>
      <c r="AB116" s="1014"/>
      <c r="AC116" s="1014"/>
      <c r="AD116" s="1014"/>
      <c r="AE116" s="1015"/>
      <c r="AF116" s="1016" t="s">
        <v>437</v>
      </c>
      <c r="AG116" s="1014"/>
      <c r="AH116" s="1014"/>
      <c r="AI116" s="1014"/>
      <c r="AJ116" s="1015"/>
      <c r="AK116" s="1016" t="s">
        <v>395</v>
      </c>
      <c r="AL116" s="1014"/>
      <c r="AM116" s="1014"/>
      <c r="AN116" s="1014"/>
      <c r="AO116" s="1015"/>
      <c r="AP116" s="1017" t="s">
        <v>442</v>
      </c>
      <c r="AQ116" s="1018"/>
      <c r="AR116" s="1018"/>
      <c r="AS116" s="1018"/>
      <c r="AT116" s="1019"/>
      <c r="AU116" s="955"/>
      <c r="AV116" s="956"/>
      <c r="AW116" s="956"/>
      <c r="AX116" s="956"/>
      <c r="AY116" s="956"/>
      <c r="AZ116" s="1022" t="s">
        <v>463</v>
      </c>
      <c r="BA116" s="1023"/>
      <c r="BB116" s="1023"/>
      <c r="BC116" s="1023"/>
      <c r="BD116" s="1023"/>
      <c r="BE116" s="1023"/>
      <c r="BF116" s="1023"/>
      <c r="BG116" s="1023"/>
      <c r="BH116" s="1023"/>
      <c r="BI116" s="1023"/>
      <c r="BJ116" s="1023"/>
      <c r="BK116" s="1023"/>
      <c r="BL116" s="1023"/>
      <c r="BM116" s="1023"/>
      <c r="BN116" s="1023"/>
      <c r="BO116" s="1023"/>
      <c r="BP116" s="1024"/>
      <c r="BQ116" s="974" t="s">
        <v>395</v>
      </c>
      <c r="BR116" s="975"/>
      <c r="BS116" s="975"/>
      <c r="BT116" s="975"/>
      <c r="BU116" s="975"/>
      <c r="BV116" s="975" t="s">
        <v>444</v>
      </c>
      <c r="BW116" s="975"/>
      <c r="BX116" s="975"/>
      <c r="BY116" s="975"/>
      <c r="BZ116" s="975"/>
      <c r="CA116" s="975" t="s">
        <v>440</v>
      </c>
      <c r="CB116" s="975"/>
      <c r="CC116" s="975"/>
      <c r="CD116" s="975"/>
      <c r="CE116" s="975"/>
      <c r="CF116" s="969" t="s">
        <v>437</v>
      </c>
      <c r="CG116" s="970"/>
      <c r="CH116" s="970"/>
      <c r="CI116" s="970"/>
      <c r="CJ116" s="970"/>
      <c r="CK116" s="1000"/>
      <c r="CL116" s="1001"/>
      <c r="CM116" s="971" t="s">
        <v>464</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437</v>
      </c>
      <c r="DH116" s="1014"/>
      <c r="DI116" s="1014"/>
      <c r="DJ116" s="1014"/>
      <c r="DK116" s="1015"/>
      <c r="DL116" s="1016" t="s">
        <v>395</v>
      </c>
      <c r="DM116" s="1014"/>
      <c r="DN116" s="1014"/>
      <c r="DO116" s="1014"/>
      <c r="DP116" s="1015"/>
      <c r="DQ116" s="1016" t="s">
        <v>440</v>
      </c>
      <c r="DR116" s="1014"/>
      <c r="DS116" s="1014"/>
      <c r="DT116" s="1014"/>
      <c r="DU116" s="1015"/>
      <c r="DV116" s="1017" t="s">
        <v>440</v>
      </c>
      <c r="DW116" s="1018"/>
      <c r="DX116" s="1018"/>
      <c r="DY116" s="1018"/>
      <c r="DZ116" s="1019"/>
    </row>
    <row r="117" spans="1:130" s="247" customFormat="1" ht="26.25" customHeight="1">
      <c r="A117" s="959" t="s">
        <v>189</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465</v>
      </c>
      <c r="Z117" s="941"/>
      <c r="AA117" s="1031">
        <v>514713</v>
      </c>
      <c r="AB117" s="1032"/>
      <c r="AC117" s="1032"/>
      <c r="AD117" s="1032"/>
      <c r="AE117" s="1033"/>
      <c r="AF117" s="1034">
        <v>471177</v>
      </c>
      <c r="AG117" s="1032"/>
      <c r="AH117" s="1032"/>
      <c r="AI117" s="1032"/>
      <c r="AJ117" s="1033"/>
      <c r="AK117" s="1034">
        <v>475056</v>
      </c>
      <c r="AL117" s="1032"/>
      <c r="AM117" s="1032"/>
      <c r="AN117" s="1032"/>
      <c r="AO117" s="1033"/>
      <c r="AP117" s="1035"/>
      <c r="AQ117" s="1036"/>
      <c r="AR117" s="1036"/>
      <c r="AS117" s="1036"/>
      <c r="AT117" s="1037"/>
      <c r="AU117" s="955"/>
      <c r="AV117" s="956"/>
      <c r="AW117" s="956"/>
      <c r="AX117" s="956"/>
      <c r="AY117" s="956"/>
      <c r="AZ117" s="1022" t="s">
        <v>466</v>
      </c>
      <c r="BA117" s="1023"/>
      <c r="BB117" s="1023"/>
      <c r="BC117" s="1023"/>
      <c r="BD117" s="1023"/>
      <c r="BE117" s="1023"/>
      <c r="BF117" s="1023"/>
      <c r="BG117" s="1023"/>
      <c r="BH117" s="1023"/>
      <c r="BI117" s="1023"/>
      <c r="BJ117" s="1023"/>
      <c r="BK117" s="1023"/>
      <c r="BL117" s="1023"/>
      <c r="BM117" s="1023"/>
      <c r="BN117" s="1023"/>
      <c r="BO117" s="1023"/>
      <c r="BP117" s="1024"/>
      <c r="BQ117" s="974" t="s">
        <v>438</v>
      </c>
      <c r="BR117" s="975"/>
      <c r="BS117" s="975"/>
      <c r="BT117" s="975"/>
      <c r="BU117" s="975"/>
      <c r="BV117" s="975" t="s">
        <v>444</v>
      </c>
      <c r="BW117" s="975"/>
      <c r="BX117" s="975"/>
      <c r="BY117" s="975"/>
      <c r="BZ117" s="975"/>
      <c r="CA117" s="975" t="s">
        <v>444</v>
      </c>
      <c r="CB117" s="975"/>
      <c r="CC117" s="975"/>
      <c r="CD117" s="975"/>
      <c r="CE117" s="975"/>
      <c r="CF117" s="969" t="s">
        <v>395</v>
      </c>
      <c r="CG117" s="970"/>
      <c r="CH117" s="970"/>
      <c r="CI117" s="970"/>
      <c r="CJ117" s="970"/>
      <c r="CK117" s="1000"/>
      <c r="CL117" s="1001"/>
      <c r="CM117" s="971" t="s">
        <v>467</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438</v>
      </c>
      <c r="DH117" s="1014"/>
      <c r="DI117" s="1014"/>
      <c r="DJ117" s="1014"/>
      <c r="DK117" s="1015"/>
      <c r="DL117" s="1016" t="s">
        <v>444</v>
      </c>
      <c r="DM117" s="1014"/>
      <c r="DN117" s="1014"/>
      <c r="DO117" s="1014"/>
      <c r="DP117" s="1015"/>
      <c r="DQ117" s="1016" t="s">
        <v>458</v>
      </c>
      <c r="DR117" s="1014"/>
      <c r="DS117" s="1014"/>
      <c r="DT117" s="1014"/>
      <c r="DU117" s="1015"/>
      <c r="DV117" s="1017" t="s">
        <v>458</v>
      </c>
      <c r="DW117" s="1018"/>
      <c r="DX117" s="1018"/>
      <c r="DY117" s="1018"/>
      <c r="DZ117" s="1019"/>
    </row>
    <row r="118" spans="1:130" s="247" customFormat="1" ht="26.25" customHeight="1">
      <c r="A118" s="959" t="s">
        <v>432</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430</v>
      </c>
      <c r="AB118" s="940"/>
      <c r="AC118" s="940"/>
      <c r="AD118" s="940"/>
      <c r="AE118" s="941"/>
      <c r="AF118" s="939" t="s">
        <v>311</v>
      </c>
      <c r="AG118" s="940"/>
      <c r="AH118" s="940"/>
      <c r="AI118" s="940"/>
      <c r="AJ118" s="941"/>
      <c r="AK118" s="939" t="s">
        <v>310</v>
      </c>
      <c r="AL118" s="940"/>
      <c r="AM118" s="940"/>
      <c r="AN118" s="940"/>
      <c r="AO118" s="941"/>
      <c r="AP118" s="1026" t="s">
        <v>431</v>
      </c>
      <c r="AQ118" s="1027"/>
      <c r="AR118" s="1027"/>
      <c r="AS118" s="1027"/>
      <c r="AT118" s="1028"/>
      <c r="AU118" s="955"/>
      <c r="AV118" s="956"/>
      <c r="AW118" s="956"/>
      <c r="AX118" s="956"/>
      <c r="AY118" s="956"/>
      <c r="AZ118" s="1029" t="s">
        <v>468</v>
      </c>
      <c r="BA118" s="1020"/>
      <c r="BB118" s="1020"/>
      <c r="BC118" s="1020"/>
      <c r="BD118" s="1020"/>
      <c r="BE118" s="1020"/>
      <c r="BF118" s="1020"/>
      <c r="BG118" s="1020"/>
      <c r="BH118" s="1020"/>
      <c r="BI118" s="1020"/>
      <c r="BJ118" s="1020"/>
      <c r="BK118" s="1020"/>
      <c r="BL118" s="1020"/>
      <c r="BM118" s="1020"/>
      <c r="BN118" s="1020"/>
      <c r="BO118" s="1020"/>
      <c r="BP118" s="1021"/>
      <c r="BQ118" s="1052" t="s">
        <v>438</v>
      </c>
      <c r="BR118" s="1053"/>
      <c r="BS118" s="1053"/>
      <c r="BT118" s="1053"/>
      <c r="BU118" s="1053"/>
      <c r="BV118" s="1053" t="s">
        <v>469</v>
      </c>
      <c r="BW118" s="1053"/>
      <c r="BX118" s="1053"/>
      <c r="BY118" s="1053"/>
      <c r="BZ118" s="1053"/>
      <c r="CA118" s="1053" t="s">
        <v>444</v>
      </c>
      <c r="CB118" s="1053"/>
      <c r="CC118" s="1053"/>
      <c r="CD118" s="1053"/>
      <c r="CE118" s="1053"/>
      <c r="CF118" s="969" t="s">
        <v>438</v>
      </c>
      <c r="CG118" s="970"/>
      <c r="CH118" s="970"/>
      <c r="CI118" s="970"/>
      <c r="CJ118" s="970"/>
      <c r="CK118" s="1000"/>
      <c r="CL118" s="1001"/>
      <c r="CM118" s="971" t="s">
        <v>470</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458</v>
      </c>
      <c r="DH118" s="1014"/>
      <c r="DI118" s="1014"/>
      <c r="DJ118" s="1014"/>
      <c r="DK118" s="1015"/>
      <c r="DL118" s="1016" t="s">
        <v>438</v>
      </c>
      <c r="DM118" s="1014"/>
      <c r="DN118" s="1014"/>
      <c r="DO118" s="1014"/>
      <c r="DP118" s="1015"/>
      <c r="DQ118" s="1016" t="s">
        <v>444</v>
      </c>
      <c r="DR118" s="1014"/>
      <c r="DS118" s="1014"/>
      <c r="DT118" s="1014"/>
      <c r="DU118" s="1015"/>
      <c r="DV118" s="1017" t="s">
        <v>458</v>
      </c>
      <c r="DW118" s="1018"/>
      <c r="DX118" s="1018"/>
      <c r="DY118" s="1018"/>
      <c r="DZ118" s="1019"/>
    </row>
    <row r="119" spans="1:130" s="247" customFormat="1" ht="26.25" customHeight="1">
      <c r="A119" s="1113" t="s">
        <v>435</v>
      </c>
      <c r="B119" s="999"/>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469</v>
      </c>
      <c r="AB119" s="947"/>
      <c r="AC119" s="947"/>
      <c r="AD119" s="947"/>
      <c r="AE119" s="948"/>
      <c r="AF119" s="949" t="s">
        <v>444</v>
      </c>
      <c r="AG119" s="947"/>
      <c r="AH119" s="947"/>
      <c r="AI119" s="947"/>
      <c r="AJ119" s="948"/>
      <c r="AK119" s="949" t="s">
        <v>453</v>
      </c>
      <c r="AL119" s="947"/>
      <c r="AM119" s="947"/>
      <c r="AN119" s="947"/>
      <c r="AO119" s="948"/>
      <c r="AP119" s="950" t="s">
        <v>453</v>
      </c>
      <c r="AQ119" s="951"/>
      <c r="AR119" s="951"/>
      <c r="AS119" s="951"/>
      <c r="AT119" s="952"/>
      <c r="AU119" s="957"/>
      <c r="AV119" s="958"/>
      <c r="AW119" s="958"/>
      <c r="AX119" s="958"/>
      <c r="AY119" s="958"/>
      <c r="AZ119" s="278" t="s">
        <v>189</v>
      </c>
      <c r="BA119" s="278"/>
      <c r="BB119" s="278"/>
      <c r="BC119" s="278"/>
      <c r="BD119" s="278"/>
      <c r="BE119" s="278"/>
      <c r="BF119" s="278"/>
      <c r="BG119" s="278"/>
      <c r="BH119" s="278"/>
      <c r="BI119" s="278"/>
      <c r="BJ119" s="278"/>
      <c r="BK119" s="278"/>
      <c r="BL119" s="278"/>
      <c r="BM119" s="278"/>
      <c r="BN119" s="278"/>
      <c r="BO119" s="1030" t="s">
        <v>471</v>
      </c>
      <c r="BP119" s="1061"/>
      <c r="BQ119" s="1052">
        <v>4887410</v>
      </c>
      <c r="BR119" s="1053"/>
      <c r="BS119" s="1053"/>
      <c r="BT119" s="1053"/>
      <c r="BU119" s="1053"/>
      <c r="BV119" s="1053">
        <v>5330818</v>
      </c>
      <c r="BW119" s="1053"/>
      <c r="BX119" s="1053"/>
      <c r="BY119" s="1053"/>
      <c r="BZ119" s="1053"/>
      <c r="CA119" s="1053">
        <v>6528419</v>
      </c>
      <c r="CB119" s="1053"/>
      <c r="CC119" s="1053"/>
      <c r="CD119" s="1053"/>
      <c r="CE119" s="1053"/>
      <c r="CF119" s="1054"/>
      <c r="CG119" s="1055"/>
      <c r="CH119" s="1055"/>
      <c r="CI119" s="1055"/>
      <c r="CJ119" s="1056"/>
      <c r="CK119" s="1002"/>
      <c r="CL119" s="1003"/>
      <c r="CM119" s="1057" t="s">
        <v>472</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458</v>
      </c>
      <c r="DH119" s="1039"/>
      <c r="DI119" s="1039"/>
      <c r="DJ119" s="1039"/>
      <c r="DK119" s="1040"/>
      <c r="DL119" s="1038" t="s">
        <v>462</v>
      </c>
      <c r="DM119" s="1039"/>
      <c r="DN119" s="1039"/>
      <c r="DO119" s="1039"/>
      <c r="DP119" s="1040"/>
      <c r="DQ119" s="1038" t="s">
        <v>443</v>
      </c>
      <c r="DR119" s="1039"/>
      <c r="DS119" s="1039"/>
      <c r="DT119" s="1039"/>
      <c r="DU119" s="1040"/>
      <c r="DV119" s="1041" t="s">
        <v>469</v>
      </c>
      <c r="DW119" s="1042"/>
      <c r="DX119" s="1042"/>
      <c r="DY119" s="1042"/>
      <c r="DZ119" s="1043"/>
    </row>
    <row r="120" spans="1:130" s="247" customFormat="1" ht="26.25" customHeight="1">
      <c r="A120" s="1114"/>
      <c r="B120" s="1001"/>
      <c r="C120" s="971" t="s">
        <v>445</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444</v>
      </c>
      <c r="AB120" s="1014"/>
      <c r="AC120" s="1014"/>
      <c r="AD120" s="1014"/>
      <c r="AE120" s="1015"/>
      <c r="AF120" s="1016" t="s">
        <v>444</v>
      </c>
      <c r="AG120" s="1014"/>
      <c r="AH120" s="1014"/>
      <c r="AI120" s="1014"/>
      <c r="AJ120" s="1015"/>
      <c r="AK120" s="1016" t="s">
        <v>458</v>
      </c>
      <c r="AL120" s="1014"/>
      <c r="AM120" s="1014"/>
      <c r="AN120" s="1014"/>
      <c r="AO120" s="1015"/>
      <c r="AP120" s="1017" t="s">
        <v>444</v>
      </c>
      <c r="AQ120" s="1018"/>
      <c r="AR120" s="1018"/>
      <c r="AS120" s="1018"/>
      <c r="AT120" s="1019"/>
      <c r="AU120" s="1044" t="s">
        <v>473</v>
      </c>
      <c r="AV120" s="1045"/>
      <c r="AW120" s="1045"/>
      <c r="AX120" s="1045"/>
      <c r="AY120" s="1046"/>
      <c r="AZ120" s="995" t="s">
        <v>474</v>
      </c>
      <c r="BA120" s="944"/>
      <c r="BB120" s="944"/>
      <c r="BC120" s="944"/>
      <c r="BD120" s="944"/>
      <c r="BE120" s="944"/>
      <c r="BF120" s="944"/>
      <c r="BG120" s="944"/>
      <c r="BH120" s="944"/>
      <c r="BI120" s="944"/>
      <c r="BJ120" s="944"/>
      <c r="BK120" s="944"/>
      <c r="BL120" s="944"/>
      <c r="BM120" s="944"/>
      <c r="BN120" s="944"/>
      <c r="BO120" s="944"/>
      <c r="BP120" s="945"/>
      <c r="BQ120" s="981">
        <v>4688082</v>
      </c>
      <c r="BR120" s="982"/>
      <c r="BS120" s="982"/>
      <c r="BT120" s="982"/>
      <c r="BU120" s="982"/>
      <c r="BV120" s="982">
        <v>4802094</v>
      </c>
      <c r="BW120" s="982"/>
      <c r="BX120" s="982"/>
      <c r="BY120" s="982"/>
      <c r="BZ120" s="982"/>
      <c r="CA120" s="982">
        <v>4345984</v>
      </c>
      <c r="CB120" s="982"/>
      <c r="CC120" s="982"/>
      <c r="CD120" s="982"/>
      <c r="CE120" s="982"/>
      <c r="CF120" s="996">
        <v>143.30000000000001</v>
      </c>
      <c r="CG120" s="997"/>
      <c r="CH120" s="997"/>
      <c r="CI120" s="997"/>
      <c r="CJ120" s="997"/>
      <c r="CK120" s="1062" t="s">
        <v>475</v>
      </c>
      <c r="CL120" s="1063"/>
      <c r="CM120" s="1063"/>
      <c r="CN120" s="1063"/>
      <c r="CO120" s="1064"/>
      <c r="CP120" s="1070" t="s">
        <v>476</v>
      </c>
      <c r="CQ120" s="1071"/>
      <c r="CR120" s="1071"/>
      <c r="CS120" s="1071"/>
      <c r="CT120" s="1071"/>
      <c r="CU120" s="1071"/>
      <c r="CV120" s="1071"/>
      <c r="CW120" s="1071"/>
      <c r="CX120" s="1071"/>
      <c r="CY120" s="1071"/>
      <c r="CZ120" s="1071"/>
      <c r="DA120" s="1071"/>
      <c r="DB120" s="1071"/>
      <c r="DC120" s="1071"/>
      <c r="DD120" s="1071"/>
      <c r="DE120" s="1071"/>
      <c r="DF120" s="1072"/>
      <c r="DG120" s="981">
        <v>770330</v>
      </c>
      <c r="DH120" s="982"/>
      <c r="DI120" s="982"/>
      <c r="DJ120" s="982"/>
      <c r="DK120" s="982"/>
      <c r="DL120" s="982">
        <v>767495</v>
      </c>
      <c r="DM120" s="982"/>
      <c r="DN120" s="982"/>
      <c r="DO120" s="982"/>
      <c r="DP120" s="982"/>
      <c r="DQ120" s="982">
        <v>795867</v>
      </c>
      <c r="DR120" s="982"/>
      <c r="DS120" s="982"/>
      <c r="DT120" s="982"/>
      <c r="DU120" s="982"/>
      <c r="DV120" s="983">
        <v>26.3</v>
      </c>
      <c r="DW120" s="983"/>
      <c r="DX120" s="983"/>
      <c r="DY120" s="983"/>
      <c r="DZ120" s="984"/>
    </row>
    <row r="121" spans="1:130" s="247" customFormat="1" ht="26.25" customHeight="1">
      <c r="A121" s="1114"/>
      <c r="B121" s="1001"/>
      <c r="C121" s="1022" t="s">
        <v>477</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395</v>
      </c>
      <c r="AB121" s="1014"/>
      <c r="AC121" s="1014"/>
      <c r="AD121" s="1014"/>
      <c r="AE121" s="1015"/>
      <c r="AF121" s="1016" t="s">
        <v>469</v>
      </c>
      <c r="AG121" s="1014"/>
      <c r="AH121" s="1014"/>
      <c r="AI121" s="1014"/>
      <c r="AJ121" s="1015"/>
      <c r="AK121" s="1016" t="s">
        <v>444</v>
      </c>
      <c r="AL121" s="1014"/>
      <c r="AM121" s="1014"/>
      <c r="AN121" s="1014"/>
      <c r="AO121" s="1015"/>
      <c r="AP121" s="1017" t="s">
        <v>438</v>
      </c>
      <c r="AQ121" s="1018"/>
      <c r="AR121" s="1018"/>
      <c r="AS121" s="1018"/>
      <c r="AT121" s="1019"/>
      <c r="AU121" s="1047"/>
      <c r="AV121" s="1048"/>
      <c r="AW121" s="1048"/>
      <c r="AX121" s="1048"/>
      <c r="AY121" s="1049"/>
      <c r="AZ121" s="1004" t="s">
        <v>478</v>
      </c>
      <c r="BA121" s="1005"/>
      <c r="BB121" s="1005"/>
      <c r="BC121" s="1005"/>
      <c r="BD121" s="1005"/>
      <c r="BE121" s="1005"/>
      <c r="BF121" s="1005"/>
      <c r="BG121" s="1005"/>
      <c r="BH121" s="1005"/>
      <c r="BI121" s="1005"/>
      <c r="BJ121" s="1005"/>
      <c r="BK121" s="1005"/>
      <c r="BL121" s="1005"/>
      <c r="BM121" s="1005"/>
      <c r="BN121" s="1005"/>
      <c r="BO121" s="1005"/>
      <c r="BP121" s="1006"/>
      <c r="BQ121" s="974">
        <v>68847</v>
      </c>
      <c r="BR121" s="975"/>
      <c r="BS121" s="975"/>
      <c r="BT121" s="975"/>
      <c r="BU121" s="975"/>
      <c r="BV121" s="975">
        <v>58201</v>
      </c>
      <c r="BW121" s="975"/>
      <c r="BX121" s="975"/>
      <c r="BY121" s="975"/>
      <c r="BZ121" s="975"/>
      <c r="CA121" s="975">
        <v>42073</v>
      </c>
      <c r="CB121" s="975"/>
      <c r="CC121" s="975"/>
      <c r="CD121" s="975"/>
      <c r="CE121" s="975"/>
      <c r="CF121" s="969">
        <v>1.4</v>
      </c>
      <c r="CG121" s="970"/>
      <c r="CH121" s="970"/>
      <c r="CI121" s="970"/>
      <c r="CJ121" s="970"/>
      <c r="CK121" s="1065"/>
      <c r="CL121" s="1066"/>
      <c r="CM121" s="1066"/>
      <c r="CN121" s="1066"/>
      <c r="CO121" s="1067"/>
      <c r="CP121" s="1075" t="s">
        <v>479</v>
      </c>
      <c r="CQ121" s="1076"/>
      <c r="CR121" s="1076"/>
      <c r="CS121" s="1076"/>
      <c r="CT121" s="1076"/>
      <c r="CU121" s="1076"/>
      <c r="CV121" s="1076"/>
      <c r="CW121" s="1076"/>
      <c r="CX121" s="1076"/>
      <c r="CY121" s="1076"/>
      <c r="CZ121" s="1076"/>
      <c r="DA121" s="1076"/>
      <c r="DB121" s="1076"/>
      <c r="DC121" s="1076"/>
      <c r="DD121" s="1076"/>
      <c r="DE121" s="1076"/>
      <c r="DF121" s="1077"/>
      <c r="DG121" s="974" t="s">
        <v>442</v>
      </c>
      <c r="DH121" s="975"/>
      <c r="DI121" s="975"/>
      <c r="DJ121" s="975"/>
      <c r="DK121" s="975"/>
      <c r="DL121" s="975" t="s">
        <v>458</v>
      </c>
      <c r="DM121" s="975"/>
      <c r="DN121" s="975"/>
      <c r="DO121" s="975"/>
      <c r="DP121" s="975"/>
      <c r="DQ121" s="975" t="s">
        <v>438</v>
      </c>
      <c r="DR121" s="975"/>
      <c r="DS121" s="975"/>
      <c r="DT121" s="975"/>
      <c r="DU121" s="975"/>
      <c r="DV121" s="976" t="s">
        <v>438</v>
      </c>
      <c r="DW121" s="976"/>
      <c r="DX121" s="976"/>
      <c r="DY121" s="976"/>
      <c r="DZ121" s="977"/>
    </row>
    <row r="122" spans="1:130" s="247" customFormat="1" ht="26.25" customHeight="1">
      <c r="A122" s="1114"/>
      <c r="B122" s="1001"/>
      <c r="C122" s="971" t="s">
        <v>456</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444</v>
      </c>
      <c r="AB122" s="1014"/>
      <c r="AC122" s="1014"/>
      <c r="AD122" s="1014"/>
      <c r="AE122" s="1015"/>
      <c r="AF122" s="1016" t="s">
        <v>458</v>
      </c>
      <c r="AG122" s="1014"/>
      <c r="AH122" s="1014"/>
      <c r="AI122" s="1014"/>
      <c r="AJ122" s="1015"/>
      <c r="AK122" s="1016" t="s">
        <v>458</v>
      </c>
      <c r="AL122" s="1014"/>
      <c r="AM122" s="1014"/>
      <c r="AN122" s="1014"/>
      <c r="AO122" s="1015"/>
      <c r="AP122" s="1017" t="s">
        <v>443</v>
      </c>
      <c r="AQ122" s="1018"/>
      <c r="AR122" s="1018"/>
      <c r="AS122" s="1018"/>
      <c r="AT122" s="1019"/>
      <c r="AU122" s="1047"/>
      <c r="AV122" s="1048"/>
      <c r="AW122" s="1048"/>
      <c r="AX122" s="1048"/>
      <c r="AY122" s="1049"/>
      <c r="AZ122" s="1029" t="s">
        <v>480</v>
      </c>
      <c r="BA122" s="1020"/>
      <c r="BB122" s="1020"/>
      <c r="BC122" s="1020"/>
      <c r="BD122" s="1020"/>
      <c r="BE122" s="1020"/>
      <c r="BF122" s="1020"/>
      <c r="BG122" s="1020"/>
      <c r="BH122" s="1020"/>
      <c r="BI122" s="1020"/>
      <c r="BJ122" s="1020"/>
      <c r="BK122" s="1020"/>
      <c r="BL122" s="1020"/>
      <c r="BM122" s="1020"/>
      <c r="BN122" s="1020"/>
      <c r="BO122" s="1020"/>
      <c r="BP122" s="1021"/>
      <c r="BQ122" s="1052">
        <v>3418198</v>
      </c>
      <c r="BR122" s="1053"/>
      <c r="BS122" s="1053"/>
      <c r="BT122" s="1053"/>
      <c r="BU122" s="1053"/>
      <c r="BV122" s="1053">
        <v>3371795</v>
      </c>
      <c r="BW122" s="1053"/>
      <c r="BX122" s="1053"/>
      <c r="BY122" s="1053"/>
      <c r="BZ122" s="1053"/>
      <c r="CA122" s="1053">
        <v>3763190</v>
      </c>
      <c r="CB122" s="1053"/>
      <c r="CC122" s="1053"/>
      <c r="CD122" s="1053"/>
      <c r="CE122" s="1053"/>
      <c r="CF122" s="1073">
        <v>124.1</v>
      </c>
      <c r="CG122" s="1074"/>
      <c r="CH122" s="1074"/>
      <c r="CI122" s="1074"/>
      <c r="CJ122" s="1074"/>
      <c r="CK122" s="1065"/>
      <c r="CL122" s="1066"/>
      <c r="CM122" s="1066"/>
      <c r="CN122" s="1066"/>
      <c r="CO122" s="1067"/>
      <c r="CP122" s="1075" t="s">
        <v>481</v>
      </c>
      <c r="CQ122" s="1076"/>
      <c r="CR122" s="1076"/>
      <c r="CS122" s="1076"/>
      <c r="CT122" s="1076"/>
      <c r="CU122" s="1076"/>
      <c r="CV122" s="1076"/>
      <c r="CW122" s="1076"/>
      <c r="CX122" s="1076"/>
      <c r="CY122" s="1076"/>
      <c r="CZ122" s="1076"/>
      <c r="DA122" s="1076"/>
      <c r="DB122" s="1076"/>
      <c r="DC122" s="1076"/>
      <c r="DD122" s="1076"/>
      <c r="DE122" s="1076"/>
      <c r="DF122" s="1077"/>
      <c r="DG122" s="974" t="s">
        <v>458</v>
      </c>
      <c r="DH122" s="975"/>
      <c r="DI122" s="975"/>
      <c r="DJ122" s="975"/>
      <c r="DK122" s="975"/>
      <c r="DL122" s="975" t="s">
        <v>458</v>
      </c>
      <c r="DM122" s="975"/>
      <c r="DN122" s="975"/>
      <c r="DO122" s="975"/>
      <c r="DP122" s="975"/>
      <c r="DQ122" s="975" t="s">
        <v>443</v>
      </c>
      <c r="DR122" s="975"/>
      <c r="DS122" s="975"/>
      <c r="DT122" s="975"/>
      <c r="DU122" s="975"/>
      <c r="DV122" s="976" t="s">
        <v>444</v>
      </c>
      <c r="DW122" s="976"/>
      <c r="DX122" s="976"/>
      <c r="DY122" s="976"/>
      <c r="DZ122" s="977"/>
    </row>
    <row r="123" spans="1:130" s="247" customFormat="1" ht="26.25" customHeight="1">
      <c r="A123" s="1114"/>
      <c r="B123" s="1001"/>
      <c r="C123" s="971" t="s">
        <v>464</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458</v>
      </c>
      <c r="AB123" s="1014"/>
      <c r="AC123" s="1014"/>
      <c r="AD123" s="1014"/>
      <c r="AE123" s="1015"/>
      <c r="AF123" s="1016" t="s">
        <v>438</v>
      </c>
      <c r="AG123" s="1014"/>
      <c r="AH123" s="1014"/>
      <c r="AI123" s="1014"/>
      <c r="AJ123" s="1015"/>
      <c r="AK123" s="1016" t="s">
        <v>442</v>
      </c>
      <c r="AL123" s="1014"/>
      <c r="AM123" s="1014"/>
      <c r="AN123" s="1014"/>
      <c r="AO123" s="1015"/>
      <c r="AP123" s="1017" t="s">
        <v>395</v>
      </c>
      <c r="AQ123" s="1018"/>
      <c r="AR123" s="1018"/>
      <c r="AS123" s="1018"/>
      <c r="AT123" s="1019"/>
      <c r="AU123" s="1050"/>
      <c r="AV123" s="1051"/>
      <c r="AW123" s="1051"/>
      <c r="AX123" s="1051"/>
      <c r="AY123" s="1051"/>
      <c r="AZ123" s="278" t="s">
        <v>189</v>
      </c>
      <c r="BA123" s="278"/>
      <c r="BB123" s="278"/>
      <c r="BC123" s="278"/>
      <c r="BD123" s="278"/>
      <c r="BE123" s="278"/>
      <c r="BF123" s="278"/>
      <c r="BG123" s="278"/>
      <c r="BH123" s="278"/>
      <c r="BI123" s="278"/>
      <c r="BJ123" s="278"/>
      <c r="BK123" s="278"/>
      <c r="BL123" s="278"/>
      <c r="BM123" s="278"/>
      <c r="BN123" s="278"/>
      <c r="BO123" s="1030" t="s">
        <v>482</v>
      </c>
      <c r="BP123" s="1061"/>
      <c r="BQ123" s="1120">
        <v>8175127</v>
      </c>
      <c r="BR123" s="1121"/>
      <c r="BS123" s="1121"/>
      <c r="BT123" s="1121"/>
      <c r="BU123" s="1121"/>
      <c r="BV123" s="1121">
        <v>8232090</v>
      </c>
      <c r="BW123" s="1121"/>
      <c r="BX123" s="1121"/>
      <c r="BY123" s="1121"/>
      <c r="BZ123" s="1121"/>
      <c r="CA123" s="1121">
        <v>8151247</v>
      </c>
      <c r="CB123" s="1121"/>
      <c r="CC123" s="1121"/>
      <c r="CD123" s="1121"/>
      <c r="CE123" s="1121"/>
      <c r="CF123" s="1054"/>
      <c r="CG123" s="1055"/>
      <c r="CH123" s="1055"/>
      <c r="CI123" s="1055"/>
      <c r="CJ123" s="1056"/>
      <c r="CK123" s="1065"/>
      <c r="CL123" s="1066"/>
      <c r="CM123" s="1066"/>
      <c r="CN123" s="1066"/>
      <c r="CO123" s="1067"/>
      <c r="CP123" s="1075" t="s">
        <v>483</v>
      </c>
      <c r="CQ123" s="1076"/>
      <c r="CR123" s="1076"/>
      <c r="CS123" s="1076"/>
      <c r="CT123" s="1076"/>
      <c r="CU123" s="1076"/>
      <c r="CV123" s="1076"/>
      <c r="CW123" s="1076"/>
      <c r="CX123" s="1076"/>
      <c r="CY123" s="1076"/>
      <c r="CZ123" s="1076"/>
      <c r="DA123" s="1076"/>
      <c r="DB123" s="1076"/>
      <c r="DC123" s="1076"/>
      <c r="DD123" s="1076"/>
      <c r="DE123" s="1076"/>
      <c r="DF123" s="1077"/>
      <c r="DG123" s="1013" t="s">
        <v>469</v>
      </c>
      <c r="DH123" s="1014"/>
      <c r="DI123" s="1014"/>
      <c r="DJ123" s="1014"/>
      <c r="DK123" s="1015"/>
      <c r="DL123" s="1016" t="s">
        <v>438</v>
      </c>
      <c r="DM123" s="1014"/>
      <c r="DN123" s="1014"/>
      <c r="DO123" s="1014"/>
      <c r="DP123" s="1015"/>
      <c r="DQ123" s="1016" t="s">
        <v>442</v>
      </c>
      <c r="DR123" s="1014"/>
      <c r="DS123" s="1014"/>
      <c r="DT123" s="1014"/>
      <c r="DU123" s="1015"/>
      <c r="DV123" s="1017" t="s">
        <v>462</v>
      </c>
      <c r="DW123" s="1018"/>
      <c r="DX123" s="1018"/>
      <c r="DY123" s="1018"/>
      <c r="DZ123" s="1019"/>
    </row>
    <row r="124" spans="1:130" s="247" customFormat="1" ht="26.25" customHeight="1" thickBot="1">
      <c r="A124" s="1114"/>
      <c r="B124" s="1001"/>
      <c r="C124" s="971" t="s">
        <v>467</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438</v>
      </c>
      <c r="AB124" s="1014"/>
      <c r="AC124" s="1014"/>
      <c r="AD124" s="1014"/>
      <c r="AE124" s="1015"/>
      <c r="AF124" s="1016" t="s">
        <v>469</v>
      </c>
      <c r="AG124" s="1014"/>
      <c r="AH124" s="1014"/>
      <c r="AI124" s="1014"/>
      <c r="AJ124" s="1015"/>
      <c r="AK124" s="1016" t="s">
        <v>438</v>
      </c>
      <c r="AL124" s="1014"/>
      <c r="AM124" s="1014"/>
      <c r="AN124" s="1014"/>
      <c r="AO124" s="1015"/>
      <c r="AP124" s="1017" t="s">
        <v>442</v>
      </c>
      <c r="AQ124" s="1018"/>
      <c r="AR124" s="1018"/>
      <c r="AS124" s="1018"/>
      <c r="AT124" s="1019"/>
      <c r="AU124" s="1116" t="s">
        <v>484</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395</v>
      </c>
      <c r="BR124" s="1083"/>
      <c r="BS124" s="1083"/>
      <c r="BT124" s="1083"/>
      <c r="BU124" s="1083"/>
      <c r="BV124" s="1083" t="s">
        <v>438</v>
      </c>
      <c r="BW124" s="1083"/>
      <c r="BX124" s="1083"/>
      <c r="BY124" s="1083"/>
      <c r="BZ124" s="1083"/>
      <c r="CA124" s="1083" t="s">
        <v>442</v>
      </c>
      <c r="CB124" s="1083"/>
      <c r="CC124" s="1083"/>
      <c r="CD124" s="1083"/>
      <c r="CE124" s="1083"/>
      <c r="CF124" s="1084"/>
      <c r="CG124" s="1085"/>
      <c r="CH124" s="1085"/>
      <c r="CI124" s="1085"/>
      <c r="CJ124" s="1086"/>
      <c r="CK124" s="1068"/>
      <c r="CL124" s="1068"/>
      <c r="CM124" s="1068"/>
      <c r="CN124" s="1068"/>
      <c r="CO124" s="1069"/>
      <c r="CP124" s="1075" t="s">
        <v>485</v>
      </c>
      <c r="CQ124" s="1076"/>
      <c r="CR124" s="1076"/>
      <c r="CS124" s="1076"/>
      <c r="CT124" s="1076"/>
      <c r="CU124" s="1076"/>
      <c r="CV124" s="1076"/>
      <c r="CW124" s="1076"/>
      <c r="CX124" s="1076"/>
      <c r="CY124" s="1076"/>
      <c r="CZ124" s="1076"/>
      <c r="DA124" s="1076"/>
      <c r="DB124" s="1076"/>
      <c r="DC124" s="1076"/>
      <c r="DD124" s="1076"/>
      <c r="DE124" s="1076"/>
      <c r="DF124" s="1077"/>
      <c r="DG124" s="1060" t="s">
        <v>462</v>
      </c>
      <c r="DH124" s="1039"/>
      <c r="DI124" s="1039"/>
      <c r="DJ124" s="1039"/>
      <c r="DK124" s="1040"/>
      <c r="DL124" s="1038" t="s">
        <v>443</v>
      </c>
      <c r="DM124" s="1039"/>
      <c r="DN124" s="1039"/>
      <c r="DO124" s="1039"/>
      <c r="DP124" s="1040"/>
      <c r="DQ124" s="1038" t="s">
        <v>443</v>
      </c>
      <c r="DR124" s="1039"/>
      <c r="DS124" s="1039"/>
      <c r="DT124" s="1039"/>
      <c r="DU124" s="1040"/>
      <c r="DV124" s="1041" t="s">
        <v>395</v>
      </c>
      <c r="DW124" s="1042"/>
      <c r="DX124" s="1042"/>
      <c r="DY124" s="1042"/>
      <c r="DZ124" s="1043"/>
    </row>
    <row r="125" spans="1:130" s="247" customFormat="1" ht="26.25" customHeight="1">
      <c r="A125" s="1114"/>
      <c r="B125" s="1001"/>
      <c r="C125" s="971" t="s">
        <v>470</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443</v>
      </c>
      <c r="AB125" s="1014"/>
      <c r="AC125" s="1014"/>
      <c r="AD125" s="1014"/>
      <c r="AE125" s="1015"/>
      <c r="AF125" s="1016" t="s">
        <v>443</v>
      </c>
      <c r="AG125" s="1014"/>
      <c r="AH125" s="1014"/>
      <c r="AI125" s="1014"/>
      <c r="AJ125" s="1015"/>
      <c r="AK125" s="1016" t="s">
        <v>443</v>
      </c>
      <c r="AL125" s="1014"/>
      <c r="AM125" s="1014"/>
      <c r="AN125" s="1014"/>
      <c r="AO125" s="1015"/>
      <c r="AP125" s="1017" t="s">
        <v>443</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486</v>
      </c>
      <c r="CL125" s="1063"/>
      <c r="CM125" s="1063"/>
      <c r="CN125" s="1063"/>
      <c r="CO125" s="1064"/>
      <c r="CP125" s="995" t="s">
        <v>487</v>
      </c>
      <c r="CQ125" s="944"/>
      <c r="CR125" s="944"/>
      <c r="CS125" s="944"/>
      <c r="CT125" s="944"/>
      <c r="CU125" s="944"/>
      <c r="CV125" s="944"/>
      <c r="CW125" s="944"/>
      <c r="CX125" s="944"/>
      <c r="CY125" s="944"/>
      <c r="CZ125" s="944"/>
      <c r="DA125" s="944"/>
      <c r="DB125" s="944"/>
      <c r="DC125" s="944"/>
      <c r="DD125" s="944"/>
      <c r="DE125" s="944"/>
      <c r="DF125" s="945"/>
      <c r="DG125" s="981" t="s">
        <v>443</v>
      </c>
      <c r="DH125" s="982"/>
      <c r="DI125" s="982"/>
      <c r="DJ125" s="982"/>
      <c r="DK125" s="982"/>
      <c r="DL125" s="982" t="s">
        <v>443</v>
      </c>
      <c r="DM125" s="982"/>
      <c r="DN125" s="982"/>
      <c r="DO125" s="982"/>
      <c r="DP125" s="982"/>
      <c r="DQ125" s="982" t="s">
        <v>443</v>
      </c>
      <c r="DR125" s="982"/>
      <c r="DS125" s="982"/>
      <c r="DT125" s="982"/>
      <c r="DU125" s="982"/>
      <c r="DV125" s="983" t="s">
        <v>443</v>
      </c>
      <c r="DW125" s="983"/>
      <c r="DX125" s="983"/>
      <c r="DY125" s="983"/>
      <c r="DZ125" s="984"/>
    </row>
    <row r="126" spans="1:130" s="247" customFormat="1" ht="26.25" customHeight="1" thickBot="1">
      <c r="A126" s="1114"/>
      <c r="B126" s="1001"/>
      <c r="C126" s="971" t="s">
        <v>472</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443</v>
      </c>
      <c r="AB126" s="1014"/>
      <c r="AC126" s="1014"/>
      <c r="AD126" s="1014"/>
      <c r="AE126" s="1015"/>
      <c r="AF126" s="1016" t="s">
        <v>443</v>
      </c>
      <c r="AG126" s="1014"/>
      <c r="AH126" s="1014"/>
      <c r="AI126" s="1014"/>
      <c r="AJ126" s="1015"/>
      <c r="AK126" s="1016" t="s">
        <v>443</v>
      </c>
      <c r="AL126" s="1014"/>
      <c r="AM126" s="1014"/>
      <c r="AN126" s="1014"/>
      <c r="AO126" s="1015"/>
      <c r="AP126" s="1017" t="s">
        <v>443</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488</v>
      </c>
      <c r="CQ126" s="1005"/>
      <c r="CR126" s="1005"/>
      <c r="CS126" s="1005"/>
      <c r="CT126" s="1005"/>
      <c r="CU126" s="1005"/>
      <c r="CV126" s="1005"/>
      <c r="CW126" s="1005"/>
      <c r="CX126" s="1005"/>
      <c r="CY126" s="1005"/>
      <c r="CZ126" s="1005"/>
      <c r="DA126" s="1005"/>
      <c r="DB126" s="1005"/>
      <c r="DC126" s="1005"/>
      <c r="DD126" s="1005"/>
      <c r="DE126" s="1005"/>
      <c r="DF126" s="1006"/>
      <c r="DG126" s="974" t="s">
        <v>443</v>
      </c>
      <c r="DH126" s="975"/>
      <c r="DI126" s="975"/>
      <c r="DJ126" s="975"/>
      <c r="DK126" s="975"/>
      <c r="DL126" s="975" t="s">
        <v>443</v>
      </c>
      <c r="DM126" s="975"/>
      <c r="DN126" s="975"/>
      <c r="DO126" s="975"/>
      <c r="DP126" s="975"/>
      <c r="DQ126" s="975" t="s">
        <v>443</v>
      </c>
      <c r="DR126" s="975"/>
      <c r="DS126" s="975"/>
      <c r="DT126" s="975"/>
      <c r="DU126" s="975"/>
      <c r="DV126" s="976" t="s">
        <v>443</v>
      </c>
      <c r="DW126" s="976"/>
      <c r="DX126" s="976"/>
      <c r="DY126" s="976"/>
      <c r="DZ126" s="977"/>
    </row>
    <row r="127" spans="1:130" s="247" customFormat="1" ht="26.25" customHeight="1">
      <c r="A127" s="1115"/>
      <c r="B127" s="1003"/>
      <c r="C127" s="1057" t="s">
        <v>489</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443</v>
      </c>
      <c r="AB127" s="1014"/>
      <c r="AC127" s="1014"/>
      <c r="AD127" s="1014"/>
      <c r="AE127" s="1015"/>
      <c r="AF127" s="1016" t="s">
        <v>443</v>
      </c>
      <c r="AG127" s="1014"/>
      <c r="AH127" s="1014"/>
      <c r="AI127" s="1014"/>
      <c r="AJ127" s="1015"/>
      <c r="AK127" s="1016" t="s">
        <v>395</v>
      </c>
      <c r="AL127" s="1014"/>
      <c r="AM127" s="1014"/>
      <c r="AN127" s="1014"/>
      <c r="AO127" s="1015"/>
      <c r="AP127" s="1017" t="s">
        <v>443</v>
      </c>
      <c r="AQ127" s="1018"/>
      <c r="AR127" s="1018"/>
      <c r="AS127" s="1018"/>
      <c r="AT127" s="1019"/>
      <c r="AU127" s="283"/>
      <c r="AV127" s="283"/>
      <c r="AW127" s="283"/>
      <c r="AX127" s="1087" t="s">
        <v>490</v>
      </c>
      <c r="AY127" s="1088"/>
      <c r="AZ127" s="1088"/>
      <c r="BA127" s="1088"/>
      <c r="BB127" s="1088"/>
      <c r="BC127" s="1088"/>
      <c r="BD127" s="1088"/>
      <c r="BE127" s="1089"/>
      <c r="BF127" s="1090" t="s">
        <v>491</v>
      </c>
      <c r="BG127" s="1088"/>
      <c r="BH127" s="1088"/>
      <c r="BI127" s="1088"/>
      <c r="BJ127" s="1088"/>
      <c r="BK127" s="1088"/>
      <c r="BL127" s="1089"/>
      <c r="BM127" s="1090" t="s">
        <v>492</v>
      </c>
      <c r="BN127" s="1088"/>
      <c r="BO127" s="1088"/>
      <c r="BP127" s="1088"/>
      <c r="BQ127" s="1088"/>
      <c r="BR127" s="1088"/>
      <c r="BS127" s="1089"/>
      <c r="BT127" s="1090" t="s">
        <v>493</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494</v>
      </c>
      <c r="CQ127" s="1005"/>
      <c r="CR127" s="1005"/>
      <c r="CS127" s="1005"/>
      <c r="CT127" s="1005"/>
      <c r="CU127" s="1005"/>
      <c r="CV127" s="1005"/>
      <c r="CW127" s="1005"/>
      <c r="CX127" s="1005"/>
      <c r="CY127" s="1005"/>
      <c r="CZ127" s="1005"/>
      <c r="DA127" s="1005"/>
      <c r="DB127" s="1005"/>
      <c r="DC127" s="1005"/>
      <c r="DD127" s="1005"/>
      <c r="DE127" s="1005"/>
      <c r="DF127" s="1006"/>
      <c r="DG127" s="974" t="s">
        <v>443</v>
      </c>
      <c r="DH127" s="975"/>
      <c r="DI127" s="975"/>
      <c r="DJ127" s="975"/>
      <c r="DK127" s="975"/>
      <c r="DL127" s="975" t="s">
        <v>443</v>
      </c>
      <c r="DM127" s="975"/>
      <c r="DN127" s="975"/>
      <c r="DO127" s="975"/>
      <c r="DP127" s="975"/>
      <c r="DQ127" s="975" t="s">
        <v>443</v>
      </c>
      <c r="DR127" s="975"/>
      <c r="DS127" s="975"/>
      <c r="DT127" s="975"/>
      <c r="DU127" s="975"/>
      <c r="DV127" s="976" t="s">
        <v>395</v>
      </c>
      <c r="DW127" s="976"/>
      <c r="DX127" s="976"/>
      <c r="DY127" s="976"/>
      <c r="DZ127" s="977"/>
    </row>
    <row r="128" spans="1:130" s="247" customFormat="1" ht="26.25" customHeight="1" thickBot="1">
      <c r="A128" s="1098" t="s">
        <v>495</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496</v>
      </c>
      <c r="X128" s="1100"/>
      <c r="Y128" s="1100"/>
      <c r="Z128" s="1101"/>
      <c r="AA128" s="1102">
        <v>9381</v>
      </c>
      <c r="AB128" s="1103"/>
      <c r="AC128" s="1103"/>
      <c r="AD128" s="1103"/>
      <c r="AE128" s="1104"/>
      <c r="AF128" s="1105">
        <v>13076</v>
      </c>
      <c r="AG128" s="1103"/>
      <c r="AH128" s="1103"/>
      <c r="AI128" s="1103"/>
      <c r="AJ128" s="1104"/>
      <c r="AK128" s="1105">
        <v>6605</v>
      </c>
      <c r="AL128" s="1103"/>
      <c r="AM128" s="1103"/>
      <c r="AN128" s="1103"/>
      <c r="AO128" s="1104"/>
      <c r="AP128" s="1106"/>
      <c r="AQ128" s="1107"/>
      <c r="AR128" s="1107"/>
      <c r="AS128" s="1107"/>
      <c r="AT128" s="1108"/>
      <c r="AU128" s="283"/>
      <c r="AV128" s="283"/>
      <c r="AW128" s="283"/>
      <c r="AX128" s="943" t="s">
        <v>497</v>
      </c>
      <c r="AY128" s="944"/>
      <c r="AZ128" s="944"/>
      <c r="BA128" s="944"/>
      <c r="BB128" s="944"/>
      <c r="BC128" s="944"/>
      <c r="BD128" s="944"/>
      <c r="BE128" s="945"/>
      <c r="BF128" s="1109" t="s">
        <v>453</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498</v>
      </c>
      <c r="CQ128" s="1092"/>
      <c r="CR128" s="1092"/>
      <c r="CS128" s="1092"/>
      <c r="CT128" s="1092"/>
      <c r="CU128" s="1092"/>
      <c r="CV128" s="1092"/>
      <c r="CW128" s="1092"/>
      <c r="CX128" s="1092"/>
      <c r="CY128" s="1092"/>
      <c r="CZ128" s="1092"/>
      <c r="DA128" s="1092"/>
      <c r="DB128" s="1092"/>
      <c r="DC128" s="1092"/>
      <c r="DD128" s="1092"/>
      <c r="DE128" s="1092"/>
      <c r="DF128" s="1093"/>
      <c r="DG128" s="1094" t="s">
        <v>499</v>
      </c>
      <c r="DH128" s="1095"/>
      <c r="DI128" s="1095"/>
      <c r="DJ128" s="1095"/>
      <c r="DK128" s="1095"/>
      <c r="DL128" s="1095" t="s">
        <v>453</v>
      </c>
      <c r="DM128" s="1095"/>
      <c r="DN128" s="1095"/>
      <c r="DO128" s="1095"/>
      <c r="DP128" s="1095"/>
      <c r="DQ128" s="1095" t="s">
        <v>500</v>
      </c>
      <c r="DR128" s="1095"/>
      <c r="DS128" s="1095"/>
      <c r="DT128" s="1095"/>
      <c r="DU128" s="1095"/>
      <c r="DV128" s="1096" t="s">
        <v>500</v>
      </c>
      <c r="DW128" s="1096"/>
      <c r="DX128" s="1096"/>
      <c r="DY128" s="1096"/>
      <c r="DZ128" s="1097"/>
    </row>
    <row r="129" spans="1:131" s="247" customFormat="1" ht="26.25" customHeight="1">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501</v>
      </c>
      <c r="X129" s="1129"/>
      <c r="Y129" s="1129"/>
      <c r="Z129" s="1130"/>
      <c r="AA129" s="1013">
        <v>3262005</v>
      </c>
      <c r="AB129" s="1014"/>
      <c r="AC129" s="1014"/>
      <c r="AD129" s="1014"/>
      <c r="AE129" s="1015"/>
      <c r="AF129" s="1016">
        <v>3303468</v>
      </c>
      <c r="AG129" s="1014"/>
      <c r="AH129" s="1014"/>
      <c r="AI129" s="1014"/>
      <c r="AJ129" s="1015"/>
      <c r="AK129" s="1016">
        <v>3343959</v>
      </c>
      <c r="AL129" s="1014"/>
      <c r="AM129" s="1014"/>
      <c r="AN129" s="1014"/>
      <c r="AO129" s="1015"/>
      <c r="AP129" s="1131"/>
      <c r="AQ129" s="1132"/>
      <c r="AR129" s="1132"/>
      <c r="AS129" s="1132"/>
      <c r="AT129" s="1133"/>
      <c r="AU129" s="285"/>
      <c r="AV129" s="285"/>
      <c r="AW129" s="285"/>
      <c r="AX129" s="1122" t="s">
        <v>502</v>
      </c>
      <c r="AY129" s="1005"/>
      <c r="AZ129" s="1005"/>
      <c r="BA129" s="1005"/>
      <c r="BB129" s="1005"/>
      <c r="BC129" s="1005"/>
      <c r="BD129" s="1005"/>
      <c r="BE129" s="1006"/>
      <c r="BF129" s="1123" t="s">
        <v>500</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5" t="s">
        <v>503</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504</v>
      </c>
      <c r="X130" s="1129"/>
      <c r="Y130" s="1129"/>
      <c r="Z130" s="1130"/>
      <c r="AA130" s="1013">
        <v>322635</v>
      </c>
      <c r="AB130" s="1014"/>
      <c r="AC130" s="1014"/>
      <c r="AD130" s="1014"/>
      <c r="AE130" s="1015"/>
      <c r="AF130" s="1016">
        <v>320918</v>
      </c>
      <c r="AG130" s="1014"/>
      <c r="AH130" s="1014"/>
      <c r="AI130" s="1014"/>
      <c r="AJ130" s="1015"/>
      <c r="AK130" s="1016">
        <v>312109</v>
      </c>
      <c r="AL130" s="1014"/>
      <c r="AM130" s="1014"/>
      <c r="AN130" s="1014"/>
      <c r="AO130" s="1015"/>
      <c r="AP130" s="1131"/>
      <c r="AQ130" s="1132"/>
      <c r="AR130" s="1132"/>
      <c r="AS130" s="1132"/>
      <c r="AT130" s="1133"/>
      <c r="AU130" s="285"/>
      <c r="AV130" s="285"/>
      <c r="AW130" s="285"/>
      <c r="AX130" s="1122" t="s">
        <v>505</v>
      </c>
      <c r="AY130" s="1005"/>
      <c r="AZ130" s="1005"/>
      <c r="BA130" s="1005"/>
      <c r="BB130" s="1005"/>
      <c r="BC130" s="1005"/>
      <c r="BD130" s="1005"/>
      <c r="BE130" s="1006"/>
      <c r="BF130" s="1159">
        <v>5.3</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506</v>
      </c>
      <c r="X131" s="1167"/>
      <c r="Y131" s="1167"/>
      <c r="Z131" s="1168"/>
      <c r="AA131" s="1060">
        <v>2939370</v>
      </c>
      <c r="AB131" s="1039"/>
      <c r="AC131" s="1039"/>
      <c r="AD131" s="1039"/>
      <c r="AE131" s="1040"/>
      <c r="AF131" s="1038">
        <v>2982550</v>
      </c>
      <c r="AG131" s="1039"/>
      <c r="AH131" s="1039"/>
      <c r="AI131" s="1039"/>
      <c r="AJ131" s="1040"/>
      <c r="AK131" s="1038">
        <v>3031850</v>
      </c>
      <c r="AL131" s="1039"/>
      <c r="AM131" s="1039"/>
      <c r="AN131" s="1039"/>
      <c r="AO131" s="1040"/>
      <c r="AP131" s="1169"/>
      <c r="AQ131" s="1170"/>
      <c r="AR131" s="1170"/>
      <c r="AS131" s="1170"/>
      <c r="AT131" s="1171"/>
      <c r="AU131" s="285"/>
      <c r="AV131" s="285"/>
      <c r="AW131" s="285"/>
      <c r="AX131" s="1141" t="s">
        <v>507</v>
      </c>
      <c r="AY131" s="1092"/>
      <c r="AZ131" s="1092"/>
      <c r="BA131" s="1092"/>
      <c r="BB131" s="1092"/>
      <c r="BC131" s="1092"/>
      <c r="BD131" s="1092"/>
      <c r="BE131" s="1093"/>
      <c r="BF131" s="1142" t="s">
        <v>508</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8" t="s">
        <v>509</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510</v>
      </c>
      <c r="W132" s="1152"/>
      <c r="X132" s="1152"/>
      <c r="Y132" s="1152"/>
      <c r="Z132" s="1153"/>
      <c r="AA132" s="1154">
        <v>6.21551557</v>
      </c>
      <c r="AB132" s="1155"/>
      <c r="AC132" s="1155"/>
      <c r="AD132" s="1155"/>
      <c r="AE132" s="1156"/>
      <c r="AF132" s="1157">
        <v>4.5995205449999998</v>
      </c>
      <c r="AG132" s="1155"/>
      <c r="AH132" s="1155"/>
      <c r="AI132" s="1155"/>
      <c r="AJ132" s="1156"/>
      <c r="AK132" s="1157">
        <v>5.1566535279999997</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511</v>
      </c>
      <c r="W133" s="1135"/>
      <c r="X133" s="1135"/>
      <c r="Y133" s="1135"/>
      <c r="Z133" s="1136"/>
      <c r="AA133" s="1137">
        <v>6.2</v>
      </c>
      <c r="AB133" s="1138"/>
      <c r="AC133" s="1138"/>
      <c r="AD133" s="1138"/>
      <c r="AE133" s="1139"/>
      <c r="AF133" s="1137">
        <v>5.6</v>
      </c>
      <c r="AG133" s="1138"/>
      <c r="AH133" s="1138"/>
      <c r="AI133" s="1138"/>
      <c r="AJ133" s="1139"/>
      <c r="AK133" s="1137">
        <v>5.3</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vuJOAdNcz1nFeaQsRjFif0Lk7YOAizYmxtE+3TCuqIJ3i7tsmBTNwMDWEts5uF5wldp9C64qK4umMxfphl6g==" saltValue="+bAjAJZYRuNQbg0KuQGh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election activeCell="CU28" sqref="CU2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eHCf90nsI76pXwrwWOa7MR6sx3lgsEoTQiR0yOeQ89/cy+WcPQ4OIu53ncP6/ZQXwreIQNmHEsKO7bRqb2obQ==" saltValue="xVSQ8qEOHTQTTTaYS7R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37" zoomScaleNormal="100" zoomScaleSheetLayoutView="55" workbookViewId="0">
      <selection activeCell="CP31" sqref="CP31"/>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PruFXn6+jnBlKL7x6BTOziiF0gdwNQB8uiRcngiCDxUAErGFsBYtVLiupilFbW2nF1wVx9D9pO3iXgF5zhw9g==" saltValue="ZbIVvD+EyDoOvZj32TN3gA=="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520</v>
      </c>
      <c r="AL9" s="1178"/>
      <c r="AM9" s="1178"/>
      <c r="AN9" s="1179"/>
      <c r="AO9" s="313">
        <v>1305308</v>
      </c>
      <c r="AP9" s="313">
        <v>117978</v>
      </c>
      <c r="AQ9" s="314">
        <v>92300</v>
      </c>
      <c r="AR9" s="315">
        <v>27.8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521</v>
      </c>
      <c r="AL10" s="1178"/>
      <c r="AM10" s="1178"/>
      <c r="AN10" s="1179"/>
      <c r="AO10" s="316">
        <v>20511</v>
      </c>
      <c r="AP10" s="316">
        <v>1854</v>
      </c>
      <c r="AQ10" s="317">
        <v>10627</v>
      </c>
      <c r="AR10" s="318">
        <v>-82.6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522</v>
      </c>
      <c r="AL11" s="1178"/>
      <c r="AM11" s="1178"/>
      <c r="AN11" s="1179"/>
      <c r="AO11" s="316">
        <v>153529</v>
      </c>
      <c r="AP11" s="316">
        <v>13876</v>
      </c>
      <c r="AQ11" s="317">
        <v>14044</v>
      </c>
      <c r="AR11" s="318">
        <v>-1.2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523</v>
      </c>
      <c r="AL12" s="1178"/>
      <c r="AM12" s="1178"/>
      <c r="AN12" s="1179"/>
      <c r="AO12" s="316" t="s">
        <v>524</v>
      </c>
      <c r="AP12" s="316" t="s">
        <v>524</v>
      </c>
      <c r="AQ12" s="317">
        <v>859</v>
      </c>
      <c r="AR12" s="318" t="s">
        <v>524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525</v>
      </c>
      <c r="AL13" s="1178"/>
      <c r="AM13" s="1178"/>
      <c r="AN13" s="1179"/>
      <c r="AO13" s="316" t="s">
        <v>524</v>
      </c>
      <c r="AP13" s="316" t="s">
        <v>524</v>
      </c>
      <c r="AQ13" s="317">
        <v>30</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526</v>
      </c>
      <c r="AL14" s="1178"/>
      <c r="AM14" s="1178"/>
      <c r="AN14" s="1179"/>
      <c r="AO14" s="316">
        <v>19326</v>
      </c>
      <c r="AP14" s="316">
        <v>1747</v>
      </c>
      <c r="AQ14" s="317">
        <v>4161</v>
      </c>
      <c r="AR14" s="318">
        <v>-58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527</v>
      </c>
      <c r="AL15" s="1178"/>
      <c r="AM15" s="1178"/>
      <c r="AN15" s="1179"/>
      <c r="AO15" s="316">
        <v>12553</v>
      </c>
      <c r="AP15" s="316">
        <v>1135</v>
      </c>
      <c r="AQ15" s="317">
        <v>2030</v>
      </c>
      <c r="AR15" s="318">
        <v>-44.1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528</v>
      </c>
      <c r="AL16" s="1181"/>
      <c r="AM16" s="1181"/>
      <c r="AN16" s="1182"/>
      <c r="AO16" s="316">
        <v>-115953</v>
      </c>
      <c r="AP16" s="316">
        <v>-10480</v>
      </c>
      <c r="AQ16" s="317">
        <v>-8642</v>
      </c>
      <c r="AR16" s="318">
        <v>21.3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189</v>
      </c>
      <c r="AL17" s="1181"/>
      <c r="AM17" s="1181"/>
      <c r="AN17" s="1182"/>
      <c r="AO17" s="316">
        <v>1395274</v>
      </c>
      <c r="AP17" s="316">
        <v>126109</v>
      </c>
      <c r="AQ17" s="317">
        <v>115409</v>
      </c>
      <c r="AR17" s="318">
        <v>9.3000000000000007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533</v>
      </c>
      <c r="AL21" s="1173"/>
      <c r="AM21" s="1173"/>
      <c r="AN21" s="1174"/>
      <c r="AO21" s="328">
        <v>10.94</v>
      </c>
      <c r="AP21" s="329">
        <v>10.59</v>
      </c>
      <c r="AQ21" s="330">
        <v>0.35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534</v>
      </c>
      <c r="AL22" s="1173"/>
      <c r="AM22" s="1173"/>
      <c r="AN22" s="1174"/>
      <c r="AO22" s="333">
        <v>97.2</v>
      </c>
      <c r="AP22" s="334">
        <v>96.7</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538</v>
      </c>
      <c r="AL32" s="1189"/>
      <c r="AM32" s="1189"/>
      <c r="AN32" s="1190"/>
      <c r="AO32" s="343">
        <v>407216</v>
      </c>
      <c r="AP32" s="343">
        <v>36805</v>
      </c>
      <c r="AQ32" s="344">
        <v>54047</v>
      </c>
      <c r="AR32" s="345">
        <v>-31.9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539</v>
      </c>
      <c r="AL33" s="1189"/>
      <c r="AM33" s="1189"/>
      <c r="AN33" s="1190"/>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540</v>
      </c>
      <c r="AL34" s="1189"/>
      <c r="AM34" s="1189"/>
      <c r="AN34" s="1190"/>
      <c r="AO34" s="343" t="s">
        <v>524</v>
      </c>
      <c r="AP34" s="343" t="s">
        <v>524</v>
      </c>
      <c r="AQ34" s="344" t="s">
        <v>524</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541</v>
      </c>
      <c r="AL35" s="1189"/>
      <c r="AM35" s="1189"/>
      <c r="AN35" s="1190"/>
      <c r="AO35" s="343">
        <v>40948</v>
      </c>
      <c r="AP35" s="343">
        <v>3701</v>
      </c>
      <c r="AQ35" s="344">
        <v>14654</v>
      </c>
      <c r="AR35" s="345">
        <v>-74.7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542</v>
      </c>
      <c r="AL36" s="1189"/>
      <c r="AM36" s="1189"/>
      <c r="AN36" s="1190"/>
      <c r="AO36" s="343">
        <v>26892</v>
      </c>
      <c r="AP36" s="343">
        <v>2431</v>
      </c>
      <c r="AQ36" s="344">
        <v>3772</v>
      </c>
      <c r="AR36" s="345">
        <v>-35.6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543</v>
      </c>
      <c r="AL37" s="1189"/>
      <c r="AM37" s="1189"/>
      <c r="AN37" s="1190"/>
      <c r="AO37" s="343" t="s">
        <v>524</v>
      </c>
      <c r="AP37" s="343" t="s">
        <v>524</v>
      </c>
      <c r="AQ37" s="344">
        <v>740</v>
      </c>
      <c r="AR37" s="345" t="s">
        <v>524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544</v>
      </c>
      <c r="AL38" s="1192"/>
      <c r="AM38" s="1192"/>
      <c r="AN38" s="1193"/>
      <c r="AO38" s="346" t="s">
        <v>524</v>
      </c>
      <c r="AP38" s="346" t="s">
        <v>524</v>
      </c>
      <c r="AQ38" s="347">
        <v>12</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545</v>
      </c>
      <c r="AL39" s="1192"/>
      <c r="AM39" s="1192"/>
      <c r="AN39" s="1193"/>
      <c r="AO39" s="343">
        <v>-6605</v>
      </c>
      <c r="AP39" s="343">
        <v>-597</v>
      </c>
      <c r="AQ39" s="344">
        <v>-2627</v>
      </c>
      <c r="AR39" s="345">
        <v>-77.3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546</v>
      </c>
      <c r="AL40" s="1189"/>
      <c r="AM40" s="1189"/>
      <c r="AN40" s="1190"/>
      <c r="AO40" s="343">
        <v>-312109</v>
      </c>
      <c r="AP40" s="343">
        <v>-28209</v>
      </c>
      <c r="AQ40" s="344">
        <v>-48398</v>
      </c>
      <c r="AR40" s="345">
        <v>-41.7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303</v>
      </c>
      <c r="AL41" s="1195"/>
      <c r="AM41" s="1195"/>
      <c r="AN41" s="1196"/>
      <c r="AO41" s="343">
        <v>156342</v>
      </c>
      <c r="AP41" s="343">
        <v>14131</v>
      </c>
      <c r="AQ41" s="344">
        <v>22201</v>
      </c>
      <c r="AR41" s="345">
        <v>-36.299999999999997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515</v>
      </c>
      <c r="AN49" s="1185" t="s">
        <v>550</v>
      </c>
      <c r="AO49" s="1186"/>
      <c r="AP49" s="1186"/>
      <c r="AQ49" s="1186"/>
      <c r="AR49" s="118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2074760</v>
      </c>
      <c r="AN51" s="365">
        <v>190240</v>
      </c>
      <c r="AO51" s="366">
        <v>-12.8</v>
      </c>
      <c r="AP51" s="367">
        <v>75972</v>
      </c>
      <c r="AQ51" s="368">
        <v>-17.3</v>
      </c>
      <c r="AR51" s="369">
        <v>4.5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274292</v>
      </c>
      <c r="AN52" s="373">
        <v>25151</v>
      </c>
      <c r="AO52" s="374">
        <v>88.4</v>
      </c>
      <c r="AP52" s="375">
        <v>40712</v>
      </c>
      <c r="AQ52" s="376">
        <v>-25.2</v>
      </c>
      <c r="AR52" s="377">
        <v>113.6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2246275</v>
      </c>
      <c r="AN53" s="365">
        <v>204579</v>
      </c>
      <c r="AO53" s="366">
        <v>7.5</v>
      </c>
      <c r="AP53" s="367">
        <v>79466</v>
      </c>
      <c r="AQ53" s="368">
        <v>4.5999999999999996</v>
      </c>
      <c r="AR53" s="369">
        <v>2.9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495644</v>
      </c>
      <c r="AN54" s="373">
        <v>45141</v>
      </c>
      <c r="AO54" s="374">
        <v>79.5</v>
      </c>
      <c r="AP54" s="375">
        <v>44645</v>
      </c>
      <c r="AQ54" s="376">
        <v>9.6999999999999993</v>
      </c>
      <c r="AR54" s="377">
        <v>69.8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2882625</v>
      </c>
      <c r="AN55" s="365">
        <v>263566</v>
      </c>
      <c r="AO55" s="366">
        <v>28.8</v>
      </c>
      <c r="AP55" s="367">
        <v>90072</v>
      </c>
      <c r="AQ55" s="368">
        <v>13.3</v>
      </c>
      <c r="AR55" s="369">
        <v>15.5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1079248</v>
      </c>
      <c r="AN56" s="373">
        <v>98679</v>
      </c>
      <c r="AO56" s="374">
        <v>118.6</v>
      </c>
      <c r="AP56" s="375">
        <v>46083</v>
      </c>
      <c r="AQ56" s="376">
        <v>3.2</v>
      </c>
      <c r="AR56" s="377">
        <v>115.4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4572285</v>
      </c>
      <c r="AN57" s="365">
        <v>414231</v>
      </c>
      <c r="AO57" s="366">
        <v>57.2</v>
      </c>
      <c r="AP57" s="367">
        <v>88328</v>
      </c>
      <c r="AQ57" s="368">
        <v>-1.9</v>
      </c>
      <c r="AR57" s="369">
        <v>59.1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1297899</v>
      </c>
      <c r="AN58" s="373">
        <v>117585</v>
      </c>
      <c r="AO58" s="374">
        <v>19.2</v>
      </c>
      <c r="AP58" s="375">
        <v>49013</v>
      </c>
      <c r="AQ58" s="376">
        <v>6.4</v>
      </c>
      <c r="AR58" s="377">
        <v>12.8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5516749</v>
      </c>
      <c r="AN59" s="365">
        <v>498622</v>
      </c>
      <c r="AO59" s="366">
        <v>20.399999999999999</v>
      </c>
      <c r="AP59" s="367">
        <v>103390</v>
      </c>
      <c r="AQ59" s="368">
        <v>17.100000000000001</v>
      </c>
      <c r="AR59" s="369">
        <v>3.3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675130</v>
      </c>
      <c r="AN60" s="373">
        <v>61020</v>
      </c>
      <c r="AO60" s="374">
        <v>-48.1</v>
      </c>
      <c r="AP60" s="375">
        <v>51269</v>
      </c>
      <c r="AQ60" s="376">
        <v>4.5999999999999996</v>
      </c>
      <c r="AR60" s="377">
        <v>-52.7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3458539</v>
      </c>
      <c r="AN61" s="380">
        <v>314248</v>
      </c>
      <c r="AO61" s="381">
        <v>20.2</v>
      </c>
      <c r="AP61" s="382">
        <v>87446</v>
      </c>
      <c r="AQ61" s="383">
        <v>3.2</v>
      </c>
      <c r="AR61" s="369">
        <v>17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764443</v>
      </c>
      <c r="AN62" s="373">
        <v>69515</v>
      </c>
      <c r="AO62" s="374">
        <v>51.5</v>
      </c>
      <c r="AP62" s="375">
        <v>46344</v>
      </c>
      <c r="AQ62" s="376">
        <v>-0.3</v>
      </c>
      <c r="AR62" s="377">
        <v>51.8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PktyXuBF7DDBpOAq+sSiCBztPuySTFHI9NGyY5WCbxAY+KZLJ/X0LQd7/fVSEcawoqBiP6rjxefbkJd6E0B9UQ==" saltValue="DB0rbTAHm/EQkwMi3xj0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5" zoomScale="85" zoomScaleNormal="85" zoomScaleSheetLayoutView="55" workbookViewId="0"/>
  </sheetViews>
  <sheetFormatPr defaultColWidth="0" defaultRowHeight="13.5" customHeight="1" zeroHeight="1"/>
  <cols>
    <col min="1" max="125" width="2.37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1" spans="125:125" ht="13.5" hidden="1" customHeight="1">
      <c r="DU121" s="291"/>
    </row>
  </sheetData>
  <sheetProtection algorithmName="SHA-512" hashValue="8yjQLtRkXShDG/iVKSmYVlldp0HQjb5uc+xXMFayeR0gTnksEtdoqUqIb58FpNJ6K43G4p+plZhH5M4zxGldoQ==" saltValue="4XUxQWPjWPImOKtltxtd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68" sqref="AF68"/>
    </sheetView>
  </sheetViews>
  <sheetFormatPr defaultColWidth="0" defaultRowHeight="13.5" customHeight="1" zeroHeight="1"/>
  <cols>
    <col min="1" max="125" width="2.37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zqTJcwb3FJmxGjrTkfb1I4C4DQmaPzLj19VMiD6qn9z6aPPNn11cxxdvwDntbUrWsxiJE9PN+Zz4kQs2PzygPw==" saltValue="OsAFs0jzUFmiCLScqCfXv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7" t="s">
        <v>3</v>
      </c>
      <c r="D47" s="1197"/>
      <c r="E47" s="1198"/>
      <c r="F47" s="11">
        <v>61.33</v>
      </c>
      <c r="G47" s="12">
        <v>60.17</v>
      </c>
      <c r="H47" s="12">
        <v>58.73</v>
      </c>
      <c r="I47" s="12">
        <v>58.48</v>
      </c>
      <c r="J47" s="13">
        <v>54.68</v>
      </c>
    </row>
    <row r="48" spans="2:10" ht="57.75" customHeight="1">
      <c r="B48" s="14"/>
      <c r="C48" s="1199" t="s">
        <v>4</v>
      </c>
      <c r="D48" s="1199"/>
      <c r="E48" s="1200"/>
      <c r="F48" s="15">
        <v>9.33</v>
      </c>
      <c r="G48" s="16">
        <v>7.88</v>
      </c>
      <c r="H48" s="16">
        <v>20.68</v>
      </c>
      <c r="I48" s="16">
        <v>10.84</v>
      </c>
      <c r="J48" s="17">
        <v>4.8</v>
      </c>
    </row>
    <row r="49" spans="2:10" ht="57.75" customHeight="1" thickBot="1">
      <c r="B49" s="18"/>
      <c r="C49" s="1201" t="s">
        <v>5</v>
      </c>
      <c r="D49" s="1201"/>
      <c r="E49" s="1202"/>
      <c r="F49" s="19">
        <v>2.84</v>
      </c>
      <c r="G49" s="20" t="s">
        <v>571</v>
      </c>
      <c r="H49" s="20">
        <v>13</v>
      </c>
      <c r="I49" s="20" t="s">
        <v>572</v>
      </c>
      <c r="J49" s="21" t="s">
        <v>573</v>
      </c>
    </row>
    <row r="50" spans="2:10" ht="13.5" customHeight="1"/>
  </sheetData>
  <sheetProtection algorithmName="SHA-512" hashValue="F4TJtDUWu9eLVpMvtcXg3btqI5uR94WzA6s/J7ovJ77JOVmRmNggbHR21kkQjVVSbOc7xDan1NyAYkUIn4EKLw==" saltValue="FYqZ+F2d1kHRiJZsmRP/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2021-03-05T05:08:55Z</cp:lastPrinted>
  <dcterms:created xsi:type="dcterms:W3CDTF">2021-02-05T05:14:59Z</dcterms:created>
  <dcterms:modified xsi:type="dcterms:W3CDTF">2021-03-24T09:08:30Z</dcterms:modified>
  <cp:category/>
</cp:coreProperties>
</file>