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mc:AlternateContent xmlns:mc="http://schemas.openxmlformats.org/markup-compatibility/2006">
    <mc:Choice Requires="x15">
      <x15ac:absPath xmlns:x15ac="http://schemas.microsoft.com/office/spreadsheetml/2010/11/ac" url="C:\Users\honnadai\Desktop\"/>
    </mc:Choice>
  </mc:AlternateContent>
  <xr:revisionPtr revIDLastSave="0" documentId="13_ncr:1_{E389F1DF-EE8B-42CE-BF16-16E747C6B472}" xr6:coauthVersionLast="47" xr6:coauthVersionMax="47" xr10:uidLastSave="{00000000-0000-0000-0000-000000000000}"/>
  <bookViews>
    <workbookView xWindow="-120" yWindow="-120" windowWidth="29040" windowHeight="15720" tabRatio="842" xr2:uid="{00000000-000D-0000-FFFF-FFFF00000000}"/>
  </bookViews>
  <sheets>
    <sheet name="総括表" sheetId="10" r:id="rId1"/>
    <sheet name="普通会計の状況" sheetId="11" r:id="rId2"/>
    <sheet name="各会計、関係団体の財政状況及び健全化判断比率" sheetId="12" r:id="rId3"/>
    <sheet name="財政比較分析表" sheetId="20"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19"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1" r:id="rId16"/>
    <sheet name="データシート" sheetId="9" state="hidden" r:id="rId17"/>
  </sheets>
  <externalReferences>
    <externalReference r:id="rId18"/>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U63" i="12"/>
  <c r="AP63" i="12"/>
  <c r="AP23" i="12"/>
  <c r="AA23" i="12"/>
  <c r="V23" i="12"/>
  <c r="Q23" i="12"/>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C34" i="10"/>
  <c r="U34" i="10"/>
  <c r="U35" i="10"/>
  <c r="AM34" i="10"/>
  <c r="BE34" i="10"/>
  <c r="BW34" i="10"/>
  <c r="BW35" i="10"/>
  <c r="BW36" i="10"/>
  <c r="BW37" i="10"/>
  <c r="BW38" i="10"/>
  <c r="BW39" i="10"/>
  <c r="BW40" i="10"/>
  <c r="BW41" i="10"/>
  <c r="BW42" i="10"/>
  <c r="BW43"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<sst xmlns="http://schemas.openxmlformats.org/spreadsheetml/2006/main" count="1163" uniqueCount="620">
  <si>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</si>
  <si>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</si>
  <si>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</si>
  <si>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</si>
  <si>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</si>
  <si>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</si>
  <si>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</si>
  <si>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</si>
  <si>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</si>
  <si>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</si>
  <si>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</si>
  <si>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</si>
  <si>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</si>
  <si>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</si>
  <si>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</si>
  <si>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</si>
  <si>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</si>
  <si>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</si>
  <si>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</si>
  <si>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</si>
  <si>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</si>
  <si>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</si>
  <si>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</si>
  <si>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</si>
  <si>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</si>
  <si>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</si>
  <si>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</si>
  <si>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</si>
  <si>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</si>
  <si>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</si>
  <si>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</si>
  <si>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</si>
  <si>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</si>
  <si>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</si>
  <si>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</si>
  <si>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</si>
  <si>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</si>
  <si>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</si>
  <si>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</si>
  <si>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</si>
  <si>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</si>
  <si>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</si>
  <si>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</si>
  <si>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</si>
  <si>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</si>
  <si>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</si>
  <si>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</si>
  <si>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</si>
  <si>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</si>
  <si>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</si>
  <si>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</si>
  <si>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</si>
  <si>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</si>
  <si>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</si>
  <si>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</si>
  <si>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</si>
  <si>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</si>
  <si>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</si>
  <si>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</si>
  <si>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</si>
  <si>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</si>
  <si>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</si>
  <si>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</si>
  <si>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</si>
  <si>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</si>
  <si>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</si>
  <si>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</si>
  <si>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</si>
  <si>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</si>
  <si>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</si>
  <si>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</si>
  <si>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</si>
  <si>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</si>
  <si>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</si>
  <si>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</si>
  <si>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</si>
  <si>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</si>
  <si>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</si>
  <si>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</si>
  <si>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</si>
  <si>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</si>
  <si>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</si>
  <si>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</si>
  <si>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</si>
  <si>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</si>
  <si>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</si>
  <si>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</si>
  <si>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</si>
  <si>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</si>
  <si>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</si>
  <si>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</si>
  <si>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</si>
  <si>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</si>
  <si>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</si>
  <si>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</si>
  <si>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</si>
  <si>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</si>
  <si>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</si>
  <si>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</si>
  <si>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</si>
  <si>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</si>
  <si>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</si>
  <si>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</si>
  <si>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</si>
  <si>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</si>
  <si>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</si>
  <si>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</si>
  <si>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</si>
  <si>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</si>
  <si>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</si>
  <si>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</si>
  <si>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</si>
  <si>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</si>
  <si>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</si>
  <si>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</si>
  <si>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</si>
  <si>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</si>
  <si>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</si>
  <si>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</si>
  <si>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</si>
  <si>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</si>
  <si>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</si>
  <si>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</si>
  <si>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</si>
  <si>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</si>
  <si>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</si>
  <si>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</si>
  <si>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</si>
  <si>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</si>
  <si>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</si>
  <si>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</si>
  <si>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</si>
  <si>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</si>
  <si>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</si>
  <si>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</si>
  <si>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</si>
  <si>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</si>
  <si>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</si>
  <si>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</si>
  <si>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</si>
  <si>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</si>
  <si>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</si>
  <si>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</si>
  <si>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</si>
  <si>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</si>
  <si>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</si>
  <si>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</si>
  <si>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</si>
  <si>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</si>
  <si>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</si>
  <si>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</si>
  <si>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</si>
  <si>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</si>
  <si>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</si>
  <si>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</si>
  <si>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</si>
  <si>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</si>
  <si>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</si>
  <si>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</si>
  <si>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</si>
  <si>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</si>
  <si>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</si>
  <si>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</si>
  <si>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</si>
  <si>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</si>
  <si>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</si>
  <si>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</si>
  <si>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</si>
  <si>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</si>
  <si>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</si>
  <si>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</si>
  <si>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</si>
  <si>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</si>
  <si>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</si>
  <si>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</si>
  <si>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</si>
  <si>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</si>
  <si>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</si>
  <si>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</si>
  <si>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</si>
  <si>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</si>
  <si>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</si>
  <si>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</si>
  <si>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</si>
  <si>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</si>
  <si>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</si>
  <si>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</si>
  <si>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</si>
  <si>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</si>
  <si>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</si>
  <si>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</si>
  <si>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</si>
  <si>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</si>
  <si>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</si>
  <si>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</si>
  <si>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</si>
  <si>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</si>
  <si>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</si>
  <si>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</si>
  <si>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</si>
  <si>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</si>
  <si>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</si>
  <si>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</si>
  <si>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</si>
  <si>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</si>
  <si>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</si>
  <si>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</si>
  <si>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</si>
  <si>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</si>
  <si>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</si>
  <si>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</si>
  <si>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</si>
  <si>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</si>
  <si>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</si>
  <si>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</si>
  <si>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</si>
  <si>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</si>
  <si>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</si>
  <si>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</si>
  <si>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</si>
  <si>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</si>
  <si>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沖縄県恩納村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</si>
  <si>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</si>
  <si>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</si>
  <si>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</si>
  <si>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</si>
  <si>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</si>
  <si>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</si>
  <si>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</si>
  <si>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</si>
  <si>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</si>
  <si>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</si>
  <si>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</si>
  <si>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</si>
  <si>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</si>
  <si>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</si>
  <si>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</si>
  <si>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</si>
  <si>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</si>
  <si>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</si>
  <si>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</si>
  <si>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</si>
  <si>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</si>
  <si>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</si>
  <si>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</si>
  <si>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</si>
  <si>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</si>
  <si>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</si>
  <si>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</si>
  <si>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</si>
  <si>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</si>
  <si>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</si>
  <si>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</si>
  <si>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</si>
  <si>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</si>
  <si>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</si>
  <si>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</si>
  <si>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</si>
  <si>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</si>
  <si>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</si>
  <si>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</si>
  <si>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</si>
  <si>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</si>
  <si>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</si>
  <si>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</si>
  <si>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</si>
  <si>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</si>
  <si>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</si>
  <si>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</si>
  <si>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</si>
  <si>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</si>
  <si>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</si>
  <si>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</si>
  <si>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</si>
  <si>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</si>
  <si>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</si>
  <si>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</si>
  <si>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</si>
  <si>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</si>
  <si>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</si>
  <si>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</si>
  <si>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</si>
  <si>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</si>
  <si>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</si>
  <si>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</si>
  <si>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</si>
  <si>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</si>
  <si>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</si>
  <si>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</si>
  <si>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</si>
  <si>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</si>
  <si>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</si>
  <si>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</si>
  <si>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</si>
  <si>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</si>
  <si>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</si>
  <si>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</si>
  <si>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</si>
  <si>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</si>
  <si>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</si>
  <si>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</si>
  <si>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</si>
  <si>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</si>
  <si>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</si>
  <si>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</si>
  <si>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</si>
  <si>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</si>
  <si>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</si>
  <si>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</si>
  <si>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</si>
  <si>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</si>
  <si>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</si>
  <si>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</si>
  <si>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</si>
  <si>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</si>
  <si>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</si>
  <si>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</si>
  <si>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</si>
  <si>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</si>
  <si>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</si>
  <si>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</si>
  <si>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</si>
  <si>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t>
    <phoneticPr fontId="5"/>
  </si>
  <si>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</si>
  <si>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</si>
  <si>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</si>
  <si>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</si>
  <si>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</si>
  <si>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</si>
  <si>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</si>
  <si>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</si>
  <si>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</si>
  <si>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</si>
  <si>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</si>
  <si>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</si>
  <si>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</si>
  <si>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</si>
  <si>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</si>
  <si>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</si>
  <si>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</si>
  <si>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</si>
  <si>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</si>
  <si>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</si>
  <si>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</si>
  <si>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</si>
  <si>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</si>
  <si>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</si>
  <si>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</si>
  <si>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</si>
  <si>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</si>
  <si>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</si>
  <si>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</si>
  <si>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</si>
  <si>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</si>
  <si>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</si>
  <si>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</si>
  <si>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</si>
  <si>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</si>
  <si>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</si>
  <si>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</si>
  <si>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</si>
  <si>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</si>
  <si>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</si>
  <si>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</si>
  <si>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</si>
  <si>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</si>
  <si>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</si>
  <si>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</si>
  <si>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</si>
  <si>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</si>
  <si>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</si>
  <si>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</si>
  <si>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</si>
  <si>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</si>
  <si>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</si>
  <si>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沖縄県恩納村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</si>
  <si>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</si>
  <si>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</si>
  <si>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</si>
  <si>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</si>
  <si>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</si>
  <si>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</si>
  <si>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</si>
  <si>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</si>
  <si>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</si>
  <si>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</si>
  <si>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</si>
  <si>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</si>
  <si>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</si>
  <si>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</si>
  <si>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</si>
  <si>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</si>
  <si>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</si>
  <si>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</si>
  <si>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</si>
  <si>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</si>
  <si>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</si>
  <si>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</si>
  <si>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</si>
  <si>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</si>
  <si>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</si>
  <si>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</si>
  <si>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</si>
  <si>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</si>
  <si>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</si>
  <si>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</si>
  <si>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</si>
  <si>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</si>
  <si>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</si>
  <si>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</si>
  <si>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</si>
  <si>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</si>
  <si>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</si>
  <si>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</si>
  <si>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</si>
  <si>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</si>
  <si>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</si>
  <si>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</si>
  <si>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</si>
  <si>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</si>
  <si>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</si>
  <si>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</si>
  <si>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</si>
  <si>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</si>
  <si>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</si>
  <si>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</si>
  <si>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</si>
  <si>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</si>
  <si>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</si>
  <si>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</si>
  <si>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</si>
  <si>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</si>
  <si>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</si>
  <si>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</si>
  <si>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</si>
  <si>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</si>
  <si>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</si>
  <si>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</si>
  <si>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</si>
  <si>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</si>
  <si>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</si>
  <si>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</si>
  <si>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</si>
  <si>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</si>
  <si>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</si>
  <si>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</si>
  <si>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</si>
  <si>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</si>
  <si>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</si>
  <si>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</si>
  <si>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</si>
  <si>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</si>
  <si>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</si>
  <si>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</si>
  <si>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</si>
  <si>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</si>
  <si>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</si>
  <si>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</si>
  <si>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</si>
  <si>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</si>
  <si>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</si>
  <si>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</si>
  <si>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</si>
  <si>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</si>
  <si>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</si>
  <si>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</si>
  <si>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</si>
  <si>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</si>
  <si>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</si>
  <si>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</si>
  <si>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</si>
  <si>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</si>
  <si>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</si>
  <si>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</si>
  <si>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</si>
  <si>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</si>
  <si>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</si>
  <si>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</si>
  <si>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</si>
  <si>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</si>
  <si>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</si>
  <si>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</si>
  <si>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</si>
  <si>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</si>
  <si>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</si>
  <si>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</si>
  <si>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</si>
  <si>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</si>
  <si>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</si>
  <si>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</si>
  <si>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</si>
  <si>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</si>
  <si>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</si>
  <si>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</si>
  <si>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</si>
  <si>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</si>
  <si>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</si>
  <si>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</si>
  <si>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</si>
  <si>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</si>
  <si>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</si>
  <si>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</si>
  <si>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</si>
  <si>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</si>
  <si>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</si>
  <si>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</si>
  <si>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</si>
  <si>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</si>
  <si>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</si>
  <si>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</si>
  <si>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</si>
  <si>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</si>
  <si>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</si>
  <si>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</si>
  <si>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</si>
  <si>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</si>
  <si>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</si>
  <si>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</si>
  <si>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</si>
  <si>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</si>
  <si>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</si>
  <si>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</si>
  <si>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</si>
  <si>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</si>
  <si>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</si>
  <si>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</si>
  <si>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</si>
  <si>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</si>
  <si>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</si>
  <si>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</si>
  <si>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</si>
  <si>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</si>
  <si>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</si>
  <si>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</si>
  <si>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</si>
  <si>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</si>
  <si>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</si>
  <si>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</si>
  <si>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</si>
  <si>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</si>
  <si>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</si>
  <si>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</si>
  <si>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</si>
  <si>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</si>
  <si>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</si>
  <si>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</si>
  <si>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</si>
  <si>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</si>
  <si>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</si>
  <si>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</si>
  <si>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</si>
  <si>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</si>
  <si>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</si>
  <si>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</si>
  <si>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</si>
  <si>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</si>
  <si>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</si>
  <si>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</si>
  <si>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</si>
  <si>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</si>
  <si>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</si>
  <si>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</si>
  <si>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</si>
  <si>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</si>
  <si>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</si>
  <si>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</si>
  <si>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</si>
  <si>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</si>
  <si>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</si>
  <si>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</si>
  <si>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</si>
  <si>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</si>
  <si>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</si>
  <si>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9.10</t>
  </si>
  <si>
    <t>▲ 8.99</t>
  </si>
  <si>
    <t>▲ 3.00</t>
  </si>
  <si>
    <t>▲ 6.05</t>
  </si>
  <si>
    <t>水道事業会計</t>
  </si>
  <si>
    <t>一般会計</t>
  </si>
  <si>
    <t>下水道事業特別会計</t>
  </si>
  <si>
    <t>恩納村国民健康保険特別会計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</si>
  <si>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</si>
  <si>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</si>
  <si>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</si>
  <si>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</si>
  <si>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</si>
  <si>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</si>
  <si>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</si>
  <si>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</si>
  <si>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</si>
  <si>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沖縄県市町村自治会館管理組合</t>
  </si>
  <si>
    <t>沖縄県市町村総合事務組合</t>
  </si>
  <si>
    <t>金武地区消防衛生組合</t>
  </si>
  <si>
    <t>北部広域市町村圏事務組合</t>
  </si>
  <si>
    <t>沖縄県介護保険広域連合（一般会計）</t>
    <rPh sb="12" eb="14">
      <t>イッパン</t>
    </rPh>
    <rPh sb="14" eb="16">
      <t>カイケイ</t>
    </rPh>
    <phoneticPr fontId="2"/>
  </si>
  <si>
    <t>沖縄県介護保険広域連合（特別会計）</t>
    <rPh sb="12" eb="14">
      <t>トクベツ</t>
    </rPh>
    <rPh sb="14" eb="16">
      <t>カイケイ</t>
    </rPh>
    <phoneticPr fontId="2"/>
  </si>
  <si>
    <t>沖縄県後期高齢者医療広域（一般会計）</t>
    <rPh sb="13" eb="17">
      <t>イッパンカイケイ</t>
    </rPh>
    <phoneticPr fontId="2"/>
  </si>
  <si>
    <t>沖縄県後期高齢者医療広域（特別会計）</t>
    <rPh sb="13" eb="15">
      <t>トクベツ</t>
    </rPh>
    <rPh sb="15" eb="17">
      <t>カイケイ</t>
    </rPh>
    <phoneticPr fontId="2"/>
  </si>
  <si>
    <t>中部北環境施設組合</t>
    <rPh sb="0" eb="2">
      <t>チュウブ</t>
    </rPh>
    <rPh sb="2" eb="5">
      <t>キタカンキョウ</t>
    </rPh>
    <rPh sb="5" eb="7">
      <t>シセツ</t>
    </rPh>
    <rPh sb="7" eb="9">
      <t>クミアイ</t>
    </rPh>
    <phoneticPr fontId="2"/>
  </si>
  <si>
    <t>公共施設整備基金</t>
  </si>
  <si>
    <t>ふるさとづくり応援基金</t>
  </si>
  <si>
    <t>公民館建設基金</t>
  </si>
  <si>
    <t>職員退職加算負担金積立金基金</t>
  </si>
  <si>
    <t>地域福祉基金</t>
  </si>
  <si>
    <t>-</t>
    <phoneticPr fontId="2"/>
  </si>
  <si>
    <t>うち基金繰入金1,725百万円</t>
    <rPh sb="2" eb="7">
      <t>キキンクリイレキン</t>
    </rPh>
    <rPh sb="12" eb="15">
      <t>ヒャクマンエン</t>
    </rPh>
    <phoneticPr fontId="2"/>
  </si>
  <si>
    <t>うち基金繰入金30百万円</t>
    <rPh sb="2" eb="7">
      <t>キキンクリイレキン</t>
    </rPh>
    <rPh sb="9" eb="12">
      <t>ヒャクマンエン</t>
    </rPh>
    <phoneticPr fontId="2"/>
  </si>
  <si>
    <t>うち基金繰入金354百万円</t>
    <rPh sb="2" eb="7">
      <t>キキンクリイレキン</t>
    </rPh>
    <rPh sb="10" eb="13">
      <t>ヒャクマンエン</t>
    </rPh>
    <phoneticPr fontId="2"/>
  </si>
  <si>
    <t>うち基金繰入金961百万円</t>
    <rPh sb="2" eb="7">
      <t>キキンクリイレキン</t>
    </rPh>
    <rPh sb="10" eb="13">
      <t>ヒャクマンエン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</si>
  <si>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</si>
  <si>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</si>
  <si>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</si>
  <si>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</si>
  <si>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</si>
  <si>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比率が横ばいであるが、元利償還金がほぼ横ばいとなっていることが要因の一つと考えられる。また、将来負担比率は0となっているが、今後も起債の抑制ならびに充当可能基金の積み立てを積極的に行い、適正な財政運営に努める。また、公共施設等の更新については、「公共施設等総合管理計画」や「公共施設個別計画」の方針に沿って、優先順や必要性について検討の上で取り組むこととする。</t>
    <rPh sb="24" eb="25">
      <t>ヨコ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</si>
  <si>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</si>
  <si>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</si>
  <si>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</si>
  <si>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水産物加工流通施設の附属設備取得や建物に係る台帳修正等の影響から有形固定資産減価償却率は減少している。過年度の大型事業に伴う地方債も発行しているが、地方債等の将来負担額に比べ、充当可能基金等の充当可能財源が上回っているため、将来負担比率0となっている。
　今後は起債の抑制ならびに充当可能基金の積み立てを積極的に行い、適正な財政運営に努める。</t>
    <rPh sb="52" eb="55">
      <t>カネンド</t>
    </rPh>
    <rPh sb="56" eb="60">
      <t>オオガタジギョウ</t>
    </rPh>
    <rPh sb="61" eb="62">
      <t>トモナ</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</si>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</sst>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9" fillId="0" borderId="0" xfId="3" applyNumberFormat="1" applyFont="1" applyAlignment="1">
      <alignment horizontal="center" vertical="center" shrinkToFit="1"/>
    </xf>
    <xf numFmtId="177" fontId="7" fillId="0" borderId="22"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0" xfId="3" applyNumberFormat="1" applyFont="1" applyFill="1" applyBorder="1" applyAlignment="1" applyProtection="1">
      <alignment horizontal="right" vertical="center" shrinkToFit="1"/>
    </xf>
    <xf numFmtId="0" fontId="7" fillId="0" borderId="44" xfId="3" applyFont="1" applyFill="1" applyBorder="1" applyAlignment="1">
      <alignment vertical="center"/>
    </xf>
    <xf numFmtId="177" fontId="7" fillId="0" borderId="35"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3"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39" xfId="3" applyFont="1" applyFill="1" applyBorder="1" applyAlignment="1">
      <alignment vertical="center"/>
    </xf>
    <xf numFmtId="177" fontId="7" fillId="0" borderId="29"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7" xfId="3" applyNumberFormat="1" applyFont="1" applyFill="1" applyBorder="1" applyAlignment="1" applyProtection="1">
      <alignment horizontal="right" vertical="center" shrinkToFit="1"/>
    </xf>
    <xf numFmtId="0" fontId="7" fillId="0" borderId="37" xfId="3" applyFont="1" applyFill="1" applyBorder="1" applyAlignment="1">
      <alignment vertical="center" wrapTex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EE81DBF-09B9-45D7-B415-4B695A5FBA3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5285-4557-BE05-1762FBC029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414231</c:v>
                </c:pt>
                <c:pt idx="1">
                  <c:v>498622</c:v>
                </c:pt>
                <c:pt idx="2">
                  <c:v>372195</c:v>
                </c:pt>
                <c:pt idx="3">
                  <c:v>120523</c:v>
                </c:pt>
                <c:pt idx="4">
                  <c:v>99471</c:v>
                </c:pt>
              </c:numCache>
            </c:numRef>
          </c:val>
          <c:smooth val="0"/>
          <c:extLst>
            <c:ext xmlns:c16="http://schemas.microsoft.com/office/drawing/2014/chart" uri="{C3380CC4-5D6E-409C-BE32-E72D297353CC}">
              <c16:uniqueId val="{00000001-5285-4557-BE05-1762FBC029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10.84</c:v>
                </c:pt>
                <c:pt idx="1">
                  <c:v>4.8</c:v>
                </c:pt>
                <c:pt idx="2">
                  <c:v>8.7200000000000006</c:v>
                </c:pt>
                <c:pt idx="3">
                  <c:v>14.18</c:v>
                </c:pt>
                <c:pt idx="4">
                  <c:v>17.23</c:v>
                </c:pt>
              </c:numCache>
            </c:numRef>
          </c:val>
          <c:extLst>
            <c:ext xmlns:c16="http://schemas.microsoft.com/office/drawing/2014/chart" uri="{C3380CC4-5D6E-409C-BE32-E72D297353CC}">
              <c16:uniqueId val="{00000000-5548-4860-A3A2-58F8B97583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58.48</c:v>
                </c:pt>
                <c:pt idx="1">
                  <c:v>54.68</c:v>
                </c:pt>
                <c:pt idx="2">
                  <c:v>43.71</c:v>
                </c:pt>
                <c:pt idx="3">
                  <c:v>29.05</c:v>
                </c:pt>
                <c:pt idx="4">
                  <c:v>34.700000000000003</c:v>
                </c:pt>
              </c:numCache>
            </c:numRef>
          </c:val>
          <c:extLst>
            <c:ext xmlns:c16="http://schemas.microsoft.com/office/drawing/2014/chart" uri="{C3380CC4-5D6E-409C-BE32-E72D297353CC}">
              <c16:uniqueId val="{00000001-5548-4860-A3A2-58F8B97583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-9.1</c:v>
                </c:pt>
                <c:pt idx="1">
                  <c:v>-8.99</c:v>
                </c:pt>
                <c:pt idx="2">
                  <c:v>-3</c:v>
                </c:pt>
                <c:pt idx="3">
                  <c:v>-6.05</c:v>
                </c:pt>
                <c:pt idx="4">
                  <c:v>6.26</c:v>
                </c:pt>
              </c:numCache>
            </c:numRef>
          </c:val>
          <c:smooth val="0"/>
          <c:extLst>
            <c:ext xmlns:c16="http://schemas.microsoft.com/office/drawing/2014/chart" uri="{C3380CC4-5D6E-409C-BE32-E72D297353CC}">
              <c16:uniqueId val="{00000002-5548-4860-A3A2-58F8B97583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ED-4E99-8FFC-2DD7C41D05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ED-4E99-8FFC-2DD7C41D05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ED-4E99-8FFC-2DD7C41D056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8ED-4E99-8FFC-2DD7C41D056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8ED-4E99-8FFC-2DD7C41D056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5-F8ED-4E99-8FFC-2DD7C41D0566}"/>
            </c:ext>
          </c:extLst>
        </c:ser>
        <c:ser>
          <c:idx val="6"/>
          <c:order val="6"/>
          <c:tx>
            <c:strRef>
              <c:f>データシート!$A$33</c:f>
              <c:strCache>
                <c:ptCount val="1"/>
                <c:pt idx="0">
                  <c:v>恩納村国民健康保険特別会計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1.46</c:v>
                </c:pt>
                <c:pt idx="2">
                  <c:v>#N/A</c:v>
                </c:pt>
                <c:pt idx="3">
                  <c:v>1.02</c:v>
                </c:pt>
                <c:pt idx="4">
                  <c:v>#N/A</c:v>
                </c:pt>
                <c:pt idx="5">
                  <c:v>0.61</c:v>
                </c:pt>
                <c:pt idx="6">
                  <c:v>#N/A</c:v>
                </c:pt>
                <c:pt idx="7">
                  <c:v>1.1299999999999999</c:v>
                </c:pt>
                <c:pt idx="8">
                  <c:v>#N/A</c:v>
                </c:pt>
                <c:pt idx="9">
                  <c:v>0.24</c:v>
                </c:pt>
              </c:numCache>
            </c:numRef>
          </c:val>
          <c:extLst>
            <c:ext xmlns:c16="http://schemas.microsoft.com/office/drawing/2014/chart" uri="{C3380CC4-5D6E-409C-BE32-E72D297353CC}">
              <c16:uniqueId val="{00000006-F8ED-4E99-8FFC-2DD7C41D0566}"/>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0.23</c:v>
                </c:pt>
                <c:pt idx="2">
                  <c:v>#N/A</c:v>
                </c:pt>
                <c:pt idx="3">
                  <c:v>0.36</c:v>
                </c:pt>
                <c:pt idx="4">
                  <c:v>#N/A</c:v>
                </c:pt>
                <c:pt idx="5">
                  <c:v>0.25</c:v>
                </c:pt>
                <c:pt idx="6">
                  <c:v>#N/A</c:v>
                </c:pt>
                <c:pt idx="7">
                  <c:v>0.16</c:v>
                </c:pt>
                <c:pt idx="8">
                  <c:v>#N/A</c:v>
                </c:pt>
                <c:pt idx="9">
                  <c:v>0.31</c:v>
                </c:pt>
              </c:numCache>
            </c:numRef>
          </c:val>
          <c:extLst>
            <c:ext xmlns:c16="http://schemas.microsoft.com/office/drawing/2014/chart" uri="{C3380CC4-5D6E-409C-BE32-E72D297353CC}">
              <c16:uniqueId val="{00000007-F8ED-4E99-8FFC-2DD7C41D05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10.84</c:v>
                </c:pt>
                <c:pt idx="2">
                  <c:v>#N/A</c:v>
                </c:pt>
                <c:pt idx="3">
                  <c:v>4.8</c:v>
                </c:pt>
                <c:pt idx="4">
                  <c:v>#N/A</c:v>
                </c:pt>
                <c:pt idx="5">
                  <c:v>8.7100000000000009</c:v>
                </c:pt>
                <c:pt idx="6">
                  <c:v>#N/A</c:v>
                </c:pt>
                <c:pt idx="7">
                  <c:v>14.17</c:v>
                </c:pt>
                <c:pt idx="8">
                  <c:v>#N/A</c:v>
                </c:pt>
                <c:pt idx="9">
                  <c:v>17.23</c:v>
                </c:pt>
              </c:numCache>
            </c:numRef>
          </c:val>
          <c:extLst>
            <c:ext xmlns:c16="http://schemas.microsoft.com/office/drawing/2014/chart" uri="{C3380CC4-5D6E-409C-BE32-E72D297353CC}">
              <c16:uniqueId val="{00000008-F8ED-4E99-8FFC-2DD7C41D05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19.63</c:v>
                </c:pt>
                <c:pt idx="2">
                  <c:v>#N/A</c:v>
                </c:pt>
                <c:pt idx="3">
                  <c:v>21.67</c:v>
                </c:pt>
                <c:pt idx="4">
                  <c:v>#N/A</c:v>
                </c:pt>
                <c:pt idx="5">
                  <c:v>18.5</c:v>
                </c:pt>
                <c:pt idx="6">
                  <c:v>#N/A</c:v>
                </c:pt>
                <c:pt idx="7">
                  <c:v>15.32</c:v>
                </c:pt>
                <c:pt idx="8">
                  <c:v>#N/A</c:v>
                </c:pt>
                <c:pt idx="9">
                  <c:v>18</c:v>
                </c:pt>
              </c:numCache>
            </c:numRef>
          </c:val>
          <c:extLst>
            <c:ext xmlns:c16="http://schemas.microsoft.com/office/drawing/2014/chart" uri="{C3380CC4-5D6E-409C-BE32-E72D297353CC}">
              <c16:uniqueId val="{00000009-F8ED-4E99-8FFC-2DD7C41D05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334</c:v>
                </c:pt>
                <c:pt idx="5">
                  <c:v>319</c:v>
                </c:pt>
                <c:pt idx="8">
                  <c:v>317</c:v>
                </c:pt>
                <c:pt idx="11">
                  <c:v>314</c:v>
                </c:pt>
                <c:pt idx="14">
                  <c:v>308</c:v>
                </c:pt>
              </c:numCache>
            </c:numRef>
          </c:val>
          <c:extLst>
            <c:ext xmlns:c16="http://schemas.microsoft.com/office/drawing/2014/chart" uri="{C3380CC4-5D6E-409C-BE32-E72D297353CC}">
              <c16:uniqueId val="{00000000-B891-45A5-9A7B-CBEEEFE01A1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91-45A5-9A7B-CBEEEFE01A1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891-45A5-9A7B-CBEEEFE01A1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22</c:v>
                </c:pt>
                <c:pt idx="3">
                  <c:v>27</c:v>
                </c:pt>
                <c:pt idx="6">
                  <c:v>26</c:v>
                </c:pt>
                <c:pt idx="9">
                  <c:v>29</c:v>
                </c:pt>
                <c:pt idx="12">
                  <c:v>37</c:v>
                </c:pt>
              </c:numCache>
            </c:numRef>
          </c:val>
          <c:extLst>
            <c:ext xmlns:c16="http://schemas.microsoft.com/office/drawing/2014/chart" uri="{C3380CC4-5D6E-409C-BE32-E72D297353CC}">
              <c16:uniqueId val="{00000003-B891-45A5-9A7B-CBEEEFE01A1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35</c:v>
                </c:pt>
                <c:pt idx="3">
                  <c:v>41</c:v>
                </c:pt>
                <c:pt idx="6">
                  <c:v>45</c:v>
                </c:pt>
                <c:pt idx="9">
                  <c:v>47</c:v>
                </c:pt>
                <c:pt idx="12">
                  <c:v>49</c:v>
                </c:pt>
              </c:numCache>
            </c:numRef>
          </c:val>
          <c:extLst>
            <c:ext xmlns:c16="http://schemas.microsoft.com/office/drawing/2014/chart" uri="{C3380CC4-5D6E-409C-BE32-E72D297353CC}">
              <c16:uniqueId val="{00000004-B891-45A5-9A7B-CBEEEFE01A1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91-45A5-9A7B-CBEEEFE01A1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91-45A5-9A7B-CBEEEFE01A1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414</c:v>
                </c:pt>
                <c:pt idx="3">
                  <c:v>407</c:v>
                </c:pt>
                <c:pt idx="6">
                  <c:v>403</c:v>
                </c:pt>
                <c:pt idx="9">
                  <c:v>396</c:v>
                </c:pt>
                <c:pt idx="12">
                  <c:v>393</c:v>
                </c:pt>
              </c:numCache>
            </c:numRef>
          </c:val>
          <c:extLst>
            <c:ext xmlns:c16="http://schemas.microsoft.com/office/drawing/2014/chart" uri="{C3380CC4-5D6E-409C-BE32-E72D297353CC}">
              <c16:uniqueId val="{00000007-B891-45A5-9A7B-CBEEEFE01A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137</c:v>
                </c:pt>
                <c:pt idx="2">
                  <c:v>#N/A</c:v>
                </c:pt>
                <c:pt idx="3">
                  <c:v>#N/A</c:v>
                </c:pt>
                <c:pt idx="4">
                  <c:v>156</c:v>
                </c:pt>
                <c:pt idx="5">
                  <c:v>#N/A</c:v>
                </c:pt>
                <c:pt idx="6">
                  <c:v>#N/A</c:v>
                </c:pt>
                <c:pt idx="7">
                  <c:v>157</c:v>
                </c:pt>
                <c:pt idx="8">
                  <c:v>#N/A</c:v>
                </c:pt>
                <c:pt idx="9">
                  <c:v>#N/A</c:v>
                </c:pt>
                <c:pt idx="10">
                  <c:v>158</c:v>
                </c:pt>
                <c:pt idx="11">
                  <c:v>#N/A</c:v>
                </c:pt>
                <c:pt idx="12">
                  <c:v>#N/A</c:v>
                </c:pt>
                <c:pt idx="13">
                  <c:v>171</c:v>
                </c:pt>
                <c:pt idx="14">
                  <c:v>#N/A</c:v>
                </c:pt>
              </c:numCache>
            </c:numRef>
          </c:val>
          <c:smooth val="0"/>
          <c:extLst>
            <c:ext xmlns:c16="http://schemas.microsoft.com/office/drawing/2014/chart" uri="{C3380CC4-5D6E-409C-BE32-E72D297353CC}">
              <c16:uniqueId val="{00000008-B891-45A5-9A7B-CBEEEFE01A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3372</c:v>
                </c:pt>
                <c:pt idx="5">
                  <c:v>3763</c:v>
                </c:pt>
                <c:pt idx="8">
                  <c:v>3660</c:v>
                </c:pt>
                <c:pt idx="11">
                  <c:v>3575</c:v>
                </c:pt>
                <c:pt idx="14">
                  <c:v>3428</c:v>
                </c:pt>
              </c:numCache>
            </c:numRef>
          </c:val>
          <c:extLst>
            <c:ext xmlns:c16="http://schemas.microsoft.com/office/drawing/2014/chart" uri="{C3380CC4-5D6E-409C-BE32-E72D297353CC}">
              <c16:uniqueId val="{00000000-4AF6-4214-B75F-D33178319E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58</c:v>
                </c:pt>
                <c:pt idx="5">
                  <c:v>42</c:v>
                </c:pt>
                <c:pt idx="8">
                  <c:v>37</c:v>
                </c:pt>
                <c:pt idx="11">
                  <c:v>37</c:v>
                </c:pt>
                <c:pt idx="14">
                  <c:v>32</c:v>
                </c:pt>
              </c:numCache>
            </c:numRef>
          </c:val>
          <c:extLst>
            <c:ext xmlns:c16="http://schemas.microsoft.com/office/drawing/2014/chart" uri="{C3380CC4-5D6E-409C-BE32-E72D297353CC}">
              <c16:uniqueId val="{00000001-4AF6-4214-B75F-D33178319E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4802</c:v>
                </c:pt>
                <c:pt idx="5">
                  <c:v>4346</c:v>
                </c:pt>
                <c:pt idx="8">
                  <c:v>3760</c:v>
                </c:pt>
                <c:pt idx="11">
                  <c:v>4566</c:v>
                </c:pt>
                <c:pt idx="14">
                  <c:v>4913</c:v>
                </c:pt>
              </c:numCache>
            </c:numRef>
          </c:val>
          <c:extLst>
            <c:ext xmlns:c16="http://schemas.microsoft.com/office/drawing/2014/chart" uri="{C3380CC4-5D6E-409C-BE32-E72D297353CC}">
              <c16:uniqueId val="{00000002-4AF6-4214-B75F-D33178319E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F6-4214-B75F-D33178319E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F6-4214-B75F-D33178319E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F6-4214-B75F-D33178319E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268</c:v>
                </c:pt>
                <c:pt idx="3">
                  <c:v>242</c:v>
                </c:pt>
                <c:pt idx="6">
                  <c:v>280</c:v>
                </c:pt>
                <c:pt idx="9">
                  <c:v>212</c:v>
                </c:pt>
                <c:pt idx="12">
                  <c:v>238</c:v>
                </c:pt>
              </c:numCache>
            </c:numRef>
          </c:val>
          <c:extLst>
            <c:ext xmlns:c16="http://schemas.microsoft.com/office/drawing/2014/chart" uri="{C3380CC4-5D6E-409C-BE32-E72D297353CC}">
              <c16:uniqueId val="{00000006-4AF6-4214-B75F-D33178319E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194</c:v>
                </c:pt>
                <c:pt idx="3">
                  <c:v>167</c:v>
                </c:pt>
                <c:pt idx="6">
                  <c:v>152</c:v>
                </c:pt>
                <c:pt idx="9">
                  <c:v>119</c:v>
                </c:pt>
                <c:pt idx="12">
                  <c:v>85</c:v>
                </c:pt>
              </c:numCache>
            </c:numRef>
          </c:val>
          <c:extLst>
            <c:ext xmlns:c16="http://schemas.microsoft.com/office/drawing/2014/chart" uri="{C3380CC4-5D6E-409C-BE32-E72D297353CC}">
              <c16:uniqueId val="{00000007-4AF6-4214-B75F-D33178319E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767</c:v>
                </c:pt>
                <c:pt idx="3">
                  <c:v>796</c:v>
                </c:pt>
                <c:pt idx="6">
                  <c:v>833</c:v>
                </c:pt>
                <c:pt idx="9">
                  <c:v>894</c:v>
                </c:pt>
                <c:pt idx="12">
                  <c:v>948</c:v>
                </c:pt>
              </c:numCache>
            </c:numRef>
          </c:val>
          <c:extLst>
            <c:ext xmlns:c16="http://schemas.microsoft.com/office/drawing/2014/chart" uri="{C3380CC4-5D6E-409C-BE32-E72D297353CC}">
              <c16:uniqueId val="{00000008-4AF6-4214-B75F-D33178319E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F6-4214-B75F-D33178319E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4102</c:v>
                </c:pt>
                <c:pt idx="3">
                  <c:v>5324</c:v>
                </c:pt>
                <c:pt idx="6">
                  <c:v>5284</c:v>
                </c:pt>
                <c:pt idx="9">
                  <c:v>5078</c:v>
                </c:pt>
                <c:pt idx="12">
                  <c:v>4807</c:v>
                </c:pt>
              </c:numCache>
            </c:numRef>
          </c:val>
          <c:extLst>
            <c:ext xmlns:c16="http://schemas.microsoft.com/office/drawing/2014/chart" uri="{C3380CC4-5D6E-409C-BE32-E72D297353CC}">
              <c16:uniqueId val="{0000000A-4AF6-4214-B75F-D33178319E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F6-4214-B75F-D33178319E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1569</c:v>
                </c:pt>
                <c:pt idx="1">
                  <c:v>1109</c:v>
                </c:pt>
                <c:pt idx="2">
                  <c:v>1254</c:v>
                </c:pt>
              </c:numCache>
            </c:numRef>
          </c:val>
          <c:extLst>
            <c:ext xmlns:c16="http://schemas.microsoft.com/office/drawing/2014/chart" uri="{C3380CC4-5D6E-409C-BE32-E72D297353CC}">
              <c16:uniqueId val="{00000000-D2A0-4015-9A3A-36179D7B5B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484</c:v>
                </c:pt>
                <c:pt idx="1">
                  <c:v>484</c:v>
                </c:pt>
                <c:pt idx="2">
                  <c:v>484</c:v>
                </c:pt>
              </c:numCache>
            </c:numRef>
          </c:val>
          <c:extLst>
            <c:ext xmlns:c16="http://schemas.microsoft.com/office/drawing/2014/chart" uri="{C3380CC4-5D6E-409C-BE32-E72D297353CC}">
              <c16:uniqueId val="{00000001-D2A0-4015-9A3A-36179D7B5B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2353</c:v>
                </c:pt>
                <c:pt idx="1">
                  <c:v>3967</c:v>
                </c:pt>
                <c:pt idx="2">
                  <c:v>4915</c:v>
                </c:pt>
              </c:numCache>
            </c:numRef>
          </c:val>
          <c:extLst>
            <c:ext xmlns:c16="http://schemas.microsoft.com/office/drawing/2014/chart" uri="{C3380CC4-5D6E-409C-BE32-E72D297353CC}">
              <c16:uniqueId val="{00000002-D2A0-4015-9A3A-36179D7B5B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{C9E13975-BC78-40DF-90AA-74C42896E6E2}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F2C-4036-ABD7-DDC249B573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{AE188BB0-80B9-492D-806C-669F3A5AAA9C}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2C-4036-ABD7-DDC249B573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{8AEE49EA-DC32-4FE0-A4B7-DDA90511F7B8}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2C-4036-ABD7-DDC249B573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{D23DF5DB-657A-4C18-B32D-1DF9C084E913}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2C-4036-ABD7-DDC249B573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{71457C29-D481-4D95-96E6-1E8EB76DEE44}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2C-4036-ABD7-DDC249B5735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{33D3BE67-25B0-469D-BFCE-8B8262899315}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F2C-4036-ABD7-DDC249B5735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{7FAF780A-578D-4DCC-858E-A833B78B1451}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F2C-4036-ABD7-DDC249B5735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{F7DB1AD6-A4E2-42A2-A2C9-7E60245F6E74}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F2C-4036-ABD7-DDC249B5735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{F7483BA6-75A3-4D8F-9184-E4B8DB5D43A7}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F2C-4036-ABD7-DDC249B573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40.1</c:v>
                </c:pt>
                <c:pt idx="8">
                  <c:v>37.700000000000003</c:v>
                </c:pt>
                <c:pt idx="16">
                  <c:v>35.299999999999997</c:v>
                </c:pt>
                <c:pt idx="24">
                  <c:v>37.4</c:v>
                </c:pt>
                <c:pt idx="32">
                  <c:v>31.7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F2C-4036-ABD7-DDC249B573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{718F0575-D2FC-45B9-8721-CC4752383738}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F2C-4036-ABD7-DDC249B573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{FBB7E9B8-ECCB-4255-A189-0AD4460CD0B9}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2C-4036-ABD7-DDC249B573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{15C9CE81-5FB1-434C-BA15-A2F2B9C074CF}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2C-4036-ABD7-DDC249B573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{B20AED10-BADD-43B7-B93E-5257BA2CFFC5}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2C-4036-ABD7-DDC249B573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{691FB186-F847-4060-BDC8-9F94D009119D}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2C-4036-ABD7-DDC249B5735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{5F3A99A2-E5AB-4061-B16A-DAF8074B6050}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F2C-4036-ABD7-DDC249B5735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{52005D9E-4FD3-4B83-873E-76593E9D9782}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F2C-4036-ABD7-DDC249B5735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{78FF26FC-F3DB-4B77-8D99-4E285B0BAE42}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F2C-4036-ABD7-DDC249B5735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{E377CC64-3702-49B7-B810-8BB3B4B4FFA3}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F2C-4036-ABD7-DDC249B573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4F2C-4036-ABD7-DDC249B57358}"/>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{4E38C71B-4955-41B4-B371-A65E3B3F3FCF}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FE5-4EFB-ADB1-7948C9D4D9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{9077015C-AF58-41B9-BE9B-4C73826BF897}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E5-4EFB-ADB1-7948C9D4D9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{286E6DEF-D7C4-47E7-B874-E989C8B78F2C}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E5-4EFB-ADB1-7948C9D4D9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{4476DC8F-D99D-4A67-A2B7-401C7A0383B3}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E5-4EFB-ADB1-7948C9D4D9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{11EE8FF0-9022-4A3D-BEE2-FA047D4C3540}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E5-4EFB-ADB1-7948C9D4D92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{D666ADBB-8882-4481-8534-C49AFDE7F8E3}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FE5-4EFB-ADB1-7948C9D4D92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{AEF39D02-7EE7-4431-8A10-6B097FFACD36}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FE5-4EFB-ADB1-7948C9D4D92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{DEE612A3-7FFE-449D-A7CB-63E3EBE19718}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FE5-4EFB-ADB1-7948C9D4D92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{43733F3C-55DC-4D07-9D79-8D023F3B004F}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FE5-4EFB-ADB1-7948C9D4D9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5.3</c:v>
                </c:pt>
                <c:pt idx="16">
                  <c:v>4.8</c:v>
                </c:pt>
                <c:pt idx="24">
                  <c:v>4.8</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FE5-4EFB-ADB1-7948C9D4D9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{E3304278-F1A9-4DB3-8590-95726739CFF5}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FE5-4EFB-ADB1-7948C9D4D9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{486627D9-C6DD-4F08-8D78-A76214F3DDFF}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E5-4EFB-ADB1-7948C9D4D9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{D6CBA922-0A46-497D-9641-A901E2B8F5EF}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E5-4EFB-ADB1-7948C9D4D9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{0C4F0D78-BC9C-4520-B6CD-629B77993D0D}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E5-4EFB-ADB1-7948C9D4D9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{6FA16868-45D2-4C01-9AC7-BDB2FD11B3DA}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E5-4EFB-ADB1-7948C9D4D92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{5287F08D-2DB7-4F43-91F0-9FA2D065D05B}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FE5-4EFB-ADB1-7948C9D4D92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{3E645339-58A9-4ECE-B87A-B9BB0B2A505B}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FE5-4EFB-ADB1-7948C9D4D92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{218A37C4-CBA2-450C-8F6C-82C1BC253E7A}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FE5-4EFB-ADB1-7948C9D4D92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{3697C539-4AAE-4BC4-9C87-32C7B4F2D66C}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FE5-4EFB-ADB1-7948C9D4D9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6FE5-4EFB-ADB1-7948C9D4D928}"/>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360E9D0-4715-4D3F-989A-EF91EB88F729}"/>
            </a:ext>
          </a:extLst>
        </xdr:cNvPr>
        <xdr:cNvSpPr/>
      </xdr:nvSpPr>
      <xdr:spPr>
        <a:xfrm>
          <a:off x="638175" y="419100"/>
          <a:ext cx="109569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FF29828-0C7C-4222-93CB-A3DEEE3BA925}"/>
            </a:ext>
          </a:extLst>
        </xdr:cNvPr>
        <xdr:cNvSpPr/>
      </xdr:nvSpPr>
      <xdr:spPr>
        <a:xfrm>
          <a:off x="17449800" y="406400"/>
          <a:ext cx="33877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86C0464-4982-44D8-8043-C0BE1C51BC87}"/>
            </a:ext>
          </a:extLst>
        </xdr:cNvPr>
        <xdr:cNvSpPr/>
      </xdr:nvSpPr>
      <xdr:spPr>
        <a:xfrm>
          <a:off x="17475200" y="4318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370A100-7245-46E4-88DF-93C515275EBB}"/>
            </a:ext>
          </a:extLst>
        </xdr:cNvPr>
        <xdr:cNvSpPr/>
      </xdr:nvSpPr>
      <xdr:spPr>
        <a:xfrm>
          <a:off x="17500600" y="457200"/>
          <a:ext cx="3314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B990698-BCB1-424E-A376-801B68CB30AE}"/>
            </a:ext>
          </a:extLst>
        </xdr:cNvPr>
        <xdr:cNvSpPr/>
      </xdr:nvSpPr>
      <xdr:spPr>
        <a:xfrm>
          <a:off x="15027275" y="406400"/>
          <a:ext cx="231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2308819-DBA5-49A5-9F17-B41D845ECAEC}"/>
            </a:ext>
          </a:extLst>
        </xdr:cNvPr>
        <xdr:cNvSpPr/>
      </xdr:nvSpPr>
      <xdr:spPr>
        <a:xfrm>
          <a:off x="15052675" y="431800"/>
          <a:ext cx="227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9AC0D61-2277-49A3-823E-682BA3677D09}"/>
            </a:ext>
          </a:extLst>
        </xdr:cNvPr>
        <xdr:cNvSpPr/>
      </xdr:nvSpPr>
      <xdr:spPr>
        <a:xfrm>
          <a:off x="15078075" y="457200"/>
          <a:ext cx="22161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9C630BB-7FB9-4CAD-A4C4-EC10962AA668}"/>
            </a:ext>
          </a:extLst>
        </xdr:cNvPr>
        <xdr:cNvSpPr/>
      </xdr:nvSpPr>
      <xdr:spPr>
        <a:xfrm>
          <a:off x="720725" y="1206500"/>
          <a:ext cx="83280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C57A3CF-92D0-441C-9948-414582758342}"/>
            </a:ext>
          </a:extLst>
        </xdr:cNvPr>
        <xdr:cNvSpPr/>
      </xdr:nvSpPr>
      <xdr:spPr>
        <a:xfrm>
          <a:off x="838200" y="12382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F2C0F7E-B7BB-470B-ADDA-502F06702774}"/>
            </a:ext>
          </a:extLst>
        </xdr:cNvPr>
        <xdr:cNvSpPr/>
      </xdr:nvSpPr>
      <xdr:spPr>
        <a:xfrm>
          <a:off x="1990725" y="1238250"/>
          <a:ext cx="10890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11,298
10,232
50.84
13,004,882
12,167,893
622,732
3,613,651
4,806,648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F611E53-01E1-40B0-AB6A-5AEE7EA3CEB8}"/>
            </a:ext>
          </a:extLst>
        </xdr:cNvPr>
        <xdr:cNvSpPr/>
      </xdr:nvSpPr>
      <xdr:spPr>
        <a:xfrm>
          <a:off x="3133725" y="1238250"/>
          <a:ext cx="1323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74E9DD0-3EAA-4F59-B20A-8D77F4B6F50C}"/>
            </a:ext>
          </a:extLst>
        </xdr:cNvPr>
        <xdr:cNvSpPr/>
      </xdr:nvSpPr>
      <xdr:spPr>
        <a:xfrm>
          <a:off x="4457700" y="12573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F8D8E9D-2926-4A00-ACB2-7085B537F550}"/>
            </a:ext>
          </a:extLst>
        </xdr:cNvPr>
        <xdr:cNvSpPr/>
      </xdr:nvSpPr>
      <xdr:spPr>
        <a:xfrm>
          <a:off x="6203950" y="1257300"/>
          <a:ext cx="10985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6E340F7-F910-4CEB-9A29-27F4E94422FF}"/>
            </a:ext>
          </a:extLst>
        </xdr:cNvPr>
        <xdr:cNvSpPr/>
      </xdr:nvSpPr>
      <xdr:spPr>
        <a:xfrm>
          <a:off x="7366000" y="12573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286F883-C87D-43F4-9727-47C953E7641F}"/>
            </a:ext>
          </a:extLst>
        </xdr:cNvPr>
        <xdr:cNvSpPr/>
      </xdr:nvSpPr>
      <xdr:spPr>
        <a:xfrm>
          <a:off x="4457700" y="2095500"/>
          <a:ext cx="17462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7991074-9F85-4854-9EA6-FAEDF182411B}"/>
            </a:ext>
          </a:extLst>
        </xdr:cNvPr>
        <xdr:cNvSpPr/>
      </xdr:nvSpPr>
      <xdr:spPr>
        <a:xfrm>
          <a:off x="6267450" y="2095500"/>
          <a:ext cx="29622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BEE4A7A-7826-43D7-ABB5-EAB83E2BB6D4}"/>
            </a:ext>
          </a:extLst>
        </xdr:cNvPr>
        <xdr:cNvSpPr/>
      </xdr:nvSpPr>
      <xdr:spPr>
        <a:xfrm>
          <a:off x="9261475" y="1206500"/>
          <a:ext cx="12350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BC6F2CA-9ADD-4AA8-B97D-AF76DB9AD912}"/>
            </a:ext>
          </a:extLst>
        </xdr:cNvPr>
        <xdr:cNvSpPr/>
      </xdr:nvSpPr>
      <xdr:spPr>
        <a:xfrm>
          <a:off x="9467850" y="1270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62C2F17-E622-4A34-BB76-88905A8F0666}"/>
            </a:ext>
          </a:extLst>
        </xdr:cNvPr>
        <xdr:cNvSpPr/>
      </xdr:nvSpPr>
      <xdr:spPr>
        <a:xfrm>
          <a:off x="9467850" y="15367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CE5F492-FEF5-47E7-81EA-C03E1A9D1372}"/>
            </a:ext>
          </a:extLst>
        </xdr:cNvPr>
        <xdr:cNvSpPr/>
      </xdr:nvSpPr>
      <xdr:spPr>
        <a:xfrm>
          <a:off x="9467850" y="18669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9024DEF-CA56-439A-BDC0-A737B375BB78}"/>
            </a:ext>
          </a:extLst>
        </xdr:cNvPr>
        <xdr:cNvCxnSpPr/>
      </xdr:nvCxnSpPr>
      <xdr:spPr>
        <a:xfrm>
          <a:off x="9337675" y="13589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5CB1D25-1193-470F-817E-2E7E3DE473F7}"/>
            </a:ext>
          </a:extLst>
        </xdr:cNvPr>
        <xdr:cNvCxnSpPr/>
      </xdr:nvCxnSpPr>
      <xdr:spPr>
        <a:xfrm>
          <a:off x="941070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4040AFC-C708-42F6-9D12-36CBAFAE0EE4}"/>
            </a:ext>
          </a:extLst>
        </xdr:cNvPr>
        <xdr:cNvCxnSpPr/>
      </xdr:nvCxnSpPr>
      <xdr:spPr>
        <a:xfrm>
          <a:off x="9337675" y="1841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DF92FE4-DE5B-4249-B758-6F28FAC82183}"/>
            </a:ext>
          </a:extLst>
        </xdr:cNvPr>
        <xdr:cNvCxnSpPr/>
      </xdr:nvCxnSpPr>
      <xdr:spPr>
        <a:xfrm flipV="1">
          <a:off x="941070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BE0A247-F698-455A-82CE-B19811F9E02A}"/>
            </a:ext>
          </a:extLst>
        </xdr:cNvPr>
        <xdr:cNvCxnSpPr/>
      </xdr:nvCxnSpPr>
      <xdr:spPr>
        <a:xfrm>
          <a:off x="9337675" y="2222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FED3544-F9C8-408D-B15F-17B54DFFFB49}"/>
            </a:ext>
          </a:extLst>
        </xdr:cNvPr>
        <xdr:cNvSpPr/>
      </xdr:nvSpPr>
      <xdr:spPr>
        <a:xfrm>
          <a:off x="9372600" y="1308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002EE2B-EF09-47E5-89E9-6F5B306A88F6}"/>
            </a:ext>
          </a:extLst>
        </xdr:cNvPr>
        <xdr:cNvSpPr/>
      </xdr:nvSpPr>
      <xdr:spPr>
        <a:xfrm>
          <a:off x="9372600" y="15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26F079A-DF60-4CCA-9D14-40143F4C1ADF}"/>
            </a:ext>
          </a:extLst>
        </xdr:cNvPr>
        <xdr:cNvSpPr txBox="1"/>
      </xdr:nvSpPr>
      <xdr:spPr>
        <a:xfrm>
          <a:off x="676275"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7976C0A-98CD-4EAB-A209-EBD4D8504C2F}"/>
            </a:ext>
          </a:extLst>
        </xdr:cNvPr>
        <xdr:cNvSpPr txBox="1"/>
      </xdr:nvSpPr>
      <xdr:spPr>
        <a:xfrm>
          <a:off x="676275"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728F5A3-DAB4-4382-8E0F-091DAE9D88A3}"/>
            </a:ext>
          </a:extLst>
        </xdr:cNvPr>
        <xdr:cNvSpPr txBox="1"/>
      </xdr:nvSpPr>
      <xdr:spPr>
        <a:xfrm>
          <a:off x="676275"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21C375A-DA4A-409F-B99F-4A5C6B503770}"/>
            </a:ext>
          </a:extLst>
        </xdr:cNvPr>
        <xdr:cNvSpPr txBox="1"/>
      </xdr:nvSpPr>
      <xdr:spPr>
        <a:xfrm>
          <a:off x="676275"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16E3FA3-2AC4-4ED6-945D-88CCA015D254}"/>
            </a:ext>
          </a:extLst>
        </xdr:cNvPr>
        <xdr:cNvSpPr txBox="1"/>
      </xdr:nvSpPr>
      <xdr:spPr>
        <a:xfrm>
          <a:off x="676275"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5D28F02-0C04-42C1-AB21-17152EE6CDC3}"/>
            </a:ext>
          </a:extLst>
        </xdr:cNvPr>
        <xdr:cNvSpPr txBox="1"/>
      </xdr:nvSpPr>
      <xdr:spPr>
        <a:xfrm>
          <a:off x="676275"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E079B78-D672-4130-A087-2A8E93FBFBBB}"/>
            </a:ext>
          </a:extLst>
        </xdr:cNvPr>
        <xdr:cNvSpPr txBox="1"/>
      </xdr:nvSpPr>
      <xdr:spPr>
        <a:xfrm>
          <a:off x="676275"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3894936-621D-4FD7-A503-9F253FF67C4B}"/>
            </a:ext>
          </a:extLst>
        </xdr:cNvPr>
        <xdr:cNvSpPr/>
      </xdr:nvSpPr>
      <xdr:spPr>
        <a:xfrm>
          <a:off x="67627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D416235-7BE7-4E04-82E7-38766F270048}"/>
            </a:ext>
          </a:extLst>
        </xdr:cNvPr>
        <xdr:cNvSpPr txBox="1"/>
      </xdr:nvSpPr>
      <xdr:spPr>
        <a:xfrm>
          <a:off x="15482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4F97ACC-1C19-4B2A-A515-32549E48E95F}"/>
            </a:ext>
          </a:extLst>
        </xdr:cNvPr>
        <xdr:cNvSpPr txBox="1"/>
      </xdr:nvSpPr>
      <xdr:spPr>
        <a:xfrm>
          <a:off x="27474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116B14C-2459-4ED8-B482-389A0ADEBFDE}"/>
            </a:ext>
          </a:extLst>
        </xdr:cNvPr>
        <xdr:cNvSpPr/>
      </xdr:nvSpPr>
      <xdr:spPr>
        <a:xfrm>
          <a:off x="5105400" y="527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8F8A305-2ADD-41A8-A60F-F84E2856ECB4}"/>
            </a:ext>
          </a:extLst>
        </xdr:cNvPr>
        <xdr:cNvSpPr/>
      </xdr:nvSpPr>
      <xdr:spPr>
        <a:xfrm>
          <a:off x="5105400" y="546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6CB7C93-4928-4D69-9E31-FABD04A3969D}"/>
            </a:ext>
          </a:extLst>
        </xdr:cNvPr>
        <xdr:cNvSpPr/>
      </xdr:nvSpPr>
      <xdr:spPr>
        <a:xfrm>
          <a:off x="65278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B04A1C4-7F77-42A2-AB16-862005EA97C6}"/>
            </a:ext>
          </a:extLst>
        </xdr:cNvPr>
        <xdr:cNvSpPr/>
      </xdr:nvSpPr>
      <xdr:spPr>
        <a:xfrm>
          <a:off x="65278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BEA53B8-5EAE-4F55-A00B-83D6D25C442B}"/>
            </a:ext>
          </a:extLst>
        </xdr:cNvPr>
        <xdr:cNvSpPr/>
      </xdr:nvSpPr>
      <xdr:spPr>
        <a:xfrm>
          <a:off x="778827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C2351EB-B0D8-4931-A608-2C1FE773932A}"/>
            </a:ext>
          </a:extLst>
        </xdr:cNvPr>
        <xdr:cNvSpPr/>
      </xdr:nvSpPr>
      <xdr:spPr>
        <a:xfrm>
          <a:off x="778827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61AC2F8-A521-4E3C-832A-3D00925697BD}"/>
            </a:ext>
          </a:extLst>
        </xdr:cNvPr>
        <xdr:cNvSpPr/>
      </xdr:nvSpPr>
      <xdr:spPr>
        <a:xfrm>
          <a:off x="67627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2A1F5AE-3690-4644-A0BE-33AD8280136B}"/>
            </a:ext>
          </a:extLst>
        </xdr:cNvPr>
        <xdr:cNvSpPr/>
      </xdr:nvSpPr>
      <xdr:spPr>
        <a:xfrm>
          <a:off x="523240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5DDF084-19C9-4F55-B96E-29C922813299}"/>
            </a:ext>
          </a:extLst>
        </xdr:cNvPr>
        <xdr:cNvSpPr/>
      </xdr:nvSpPr>
      <xdr:spPr>
        <a:xfrm>
          <a:off x="5232400" y="577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057A55E-055A-43ED-ABFE-51BA9070BA81}"/>
            </a:ext>
          </a:extLst>
        </xdr:cNvPr>
        <xdr:cNvSpPr txBox="1"/>
      </xdr:nvSpPr>
      <xdr:spPr>
        <a:xfrm>
          <a:off x="5330825" y="609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経常収支比率は類似団体内で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位となっている。公債費については村内中学校の統合事業等により、平成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年度、令和元年度と多額の地方債の新規発行を行っており、これらの償還が令和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年度より開始される。このため高利率の地方債については、繰上返済や借換えの検討を行い、経常経費の抑制に努める。</a:t>
          </a:r>
          <a:endParaRPr lang="ja-JP" altLang="ja-JP" sz="1400">
            <a:effectLst/>
          </a:endParaRPr>
        </a:p>
        <a:p>
          <a:r>
            <a:rPr kumimoji="1" lang="ja-JP" altLang="ja-JP" sz="1100">
              <a:solidFill>
                <a:schemeClr val="dk1"/>
              </a:solidFill>
              <a:effectLst/>
              <a:latin typeface="+mn-lt"/>
              <a:ea typeface="+mn-ea"/>
              <a:cs typeface="+mn-cs"/>
            </a:rPr>
            <a:t>また、沖縄振興一括交付金に関連する事業や、公共施設の維持管理に関連する経費として物件費が高い傾向にあるため、委託料の適正化等、経常経費の抑制を検討する。</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B174443-3DF2-4241-B998-2404A824BBE1}"/>
            </a:ext>
          </a:extLst>
        </xdr:cNvPr>
        <xdr:cNvCxnSpPr/>
      </xdr:nvCxnSpPr>
      <xdr:spPr>
        <a:xfrm>
          <a:off x="67627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5F1C45F9-64C2-464C-B784-D5F504DDF944}"/>
            </a:ext>
          </a:extLst>
        </xdr:cNvPr>
        <xdr:cNvCxnSpPr/>
      </xdr:nvCxnSpPr>
      <xdr:spPr>
        <a:xfrm>
          <a:off x="676275" y="7846785"/>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7D2C9BDD-0FE7-42E8-BECF-8DC743CA14D2}"/>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A34C2441-635D-4AA7-BE56-3DAD70857832}"/>
            </a:ext>
          </a:extLst>
        </xdr:cNvPr>
        <xdr:cNvCxnSpPr/>
      </xdr:nvCxnSpPr>
      <xdr:spPr>
        <a:xfrm>
          <a:off x="676275" y="7502072"/>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6FD2AB9B-895F-4159-9AF3-73F5671D1F1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295D2E0-947B-4EDA-B065-53FCE239FBAB}"/>
            </a:ext>
          </a:extLst>
        </xdr:cNvPr>
        <xdr:cNvCxnSpPr/>
      </xdr:nvCxnSpPr>
      <xdr:spPr>
        <a:xfrm>
          <a:off x="676275" y="715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59E0B49F-7C5F-4B29-AC21-8496BDCF421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A261558E-0611-4442-952D-93DFCC2860AF}"/>
            </a:ext>
          </a:extLst>
        </xdr:cNvPr>
        <xdr:cNvCxnSpPr/>
      </xdr:nvCxnSpPr>
      <xdr:spPr>
        <a:xfrm>
          <a:off x="676275" y="681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B2F7B3D2-F4DE-4AB9-BC1B-EAA2DD2C7F64}"/>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366C3525-03A5-447D-B2A4-19FD9118C1AC}"/>
            </a:ext>
          </a:extLst>
        </xdr:cNvPr>
        <xdr:cNvCxnSpPr/>
      </xdr:nvCxnSpPr>
      <xdr:spPr>
        <a:xfrm>
          <a:off x="676275" y="6467928"/>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D0E8921D-49D3-42E8-9AEF-04E20C70432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539A9890-EACF-4194-A5B3-C7C2BEB63E42}"/>
            </a:ext>
          </a:extLst>
        </xdr:cNvPr>
        <xdr:cNvCxnSpPr/>
      </xdr:nvCxnSpPr>
      <xdr:spPr>
        <a:xfrm>
          <a:off x="676275" y="612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D37AA938-5513-4416-9FE3-85645A5AD4A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D339B886-CE2B-4E9F-A424-C52B3EA9A432}"/>
            </a:ext>
          </a:extLst>
        </xdr:cNvPr>
        <xdr:cNvCxnSpPr/>
      </xdr:nvCxnSpPr>
      <xdr:spPr>
        <a:xfrm>
          <a:off x="67627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667DF025-98BF-4B02-9745-83305C411D6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2F19FBD-887B-4008-9831-E1367BEDDA01}"/>
            </a:ext>
          </a:extLst>
        </xdr:cNvPr>
        <xdr:cNvSpPr/>
      </xdr:nvSpPr>
      <xdr:spPr>
        <a:xfrm>
          <a:off x="67627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E5BA7059-076A-49C9-A649-208FE372D599}"/>
            </a:ext>
          </a:extLst>
        </xdr:cNvPr>
        <xdr:cNvCxnSpPr/>
      </xdr:nvCxnSpPr>
      <xdr:spPr>
        <a:xfrm flipV="1">
          <a:off x="4295775"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E3495CF7-3F0D-4576-9E49-C49F12E191B6}"/>
            </a:ext>
          </a:extLst>
        </xdr:cNvPr>
        <xdr:cNvSpPr txBox="1"/>
      </xdr:nvSpPr>
      <xdr:spPr>
        <a:xfrm>
          <a:off x="43561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BEBA2007-0934-4DA1-A187-F8F7282B52A6}"/>
            </a:ext>
          </a:extLst>
        </xdr:cNvPr>
        <xdr:cNvCxnSpPr/>
      </xdr:nvCxnSpPr>
      <xdr:spPr>
        <a:xfrm>
          <a:off x="4206875" y="76169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40208FA6-B331-42DA-9CCE-EF0E830A66AB}"/>
            </a:ext>
          </a:extLst>
        </xdr:cNvPr>
        <xdr:cNvSpPr txBox="1"/>
      </xdr:nvSpPr>
      <xdr:spPr>
        <a:xfrm>
          <a:off x="43561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56F47486-1204-4A77-9158-A4596173D8A0}"/>
            </a:ext>
          </a:extLst>
        </xdr:cNvPr>
        <xdr:cNvCxnSpPr/>
      </xdr:nvCxnSpPr>
      <xdr:spPr>
        <a:xfrm>
          <a:off x="4206875" y="63185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5EA5E85E-9E96-465A-85E6-B2F7AF1AAD7C}"/>
            </a:ext>
          </a:extLst>
        </xdr:cNvPr>
        <xdr:cNvCxnSpPr/>
      </xdr:nvCxnSpPr>
      <xdr:spPr>
        <a:xfrm>
          <a:off x="3571875" y="715735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21CC0DC0-5F99-48B4-9737-FC368602C1B6}"/>
            </a:ext>
          </a:extLst>
        </xdr:cNvPr>
        <xdr:cNvSpPr txBox="1"/>
      </xdr:nvSpPr>
      <xdr:spPr>
        <a:xfrm>
          <a:off x="43561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870504D5-E68B-4A7B-9EE0-29322044BCFC}"/>
            </a:ext>
          </a:extLst>
        </xdr:cNvPr>
        <xdr:cNvSpPr/>
      </xdr:nvSpPr>
      <xdr:spPr>
        <a:xfrm>
          <a:off x="4244975"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139398</xdr:rowOff>
    </xdr:to>
    <xdr:cxnSp macro="">
      <xdr:nvCxnSpPr>
        <xdr:cNvPr id="73" name="直線コネクタ 72">
          <a:extLst>
            <a:ext uri="{FF2B5EF4-FFF2-40B4-BE49-F238E27FC236}">
              <a16:creationId xmlns:a16="http://schemas.microsoft.com/office/drawing/2014/main" id="{5AA5AA86-1606-4844-A951-20C1A23514E8}"/>
            </a:ext>
          </a:extLst>
        </xdr:cNvPr>
        <xdr:cNvCxnSpPr/>
      </xdr:nvCxnSpPr>
      <xdr:spPr>
        <a:xfrm flipV="1">
          <a:off x="2797175" y="7157357"/>
          <a:ext cx="7747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B8C9DB4B-2ABE-482C-AED1-E890CF413110}"/>
            </a:ext>
          </a:extLst>
        </xdr:cNvPr>
        <xdr:cNvSpPr/>
      </xdr:nvSpPr>
      <xdr:spPr>
        <a:xfrm>
          <a:off x="3521075"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E85F3266-7057-4544-9A37-C3578AE49F4D}"/>
            </a:ext>
          </a:extLst>
        </xdr:cNvPr>
        <xdr:cNvSpPr txBox="1"/>
      </xdr:nvSpPr>
      <xdr:spPr>
        <a:xfrm>
          <a:off x="3248025"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id="{39D1B8FA-A3F8-472B-A38F-C84216C239FB}"/>
            </a:ext>
          </a:extLst>
        </xdr:cNvPr>
        <xdr:cNvCxnSpPr/>
      </xdr:nvCxnSpPr>
      <xdr:spPr>
        <a:xfrm flipV="1">
          <a:off x="2022475" y="7168848"/>
          <a:ext cx="7747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84C4B6AD-96C4-4CB7-8531-94F9863DC16F}"/>
            </a:ext>
          </a:extLst>
        </xdr:cNvPr>
        <xdr:cNvSpPr/>
      </xdr:nvSpPr>
      <xdr:spPr>
        <a:xfrm>
          <a:off x="2746375"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99B05066-F3B3-4CFB-A85C-C7D18C628347}"/>
            </a:ext>
          </a:extLst>
        </xdr:cNvPr>
        <xdr:cNvSpPr txBox="1"/>
      </xdr:nvSpPr>
      <xdr:spPr>
        <a:xfrm>
          <a:off x="2473325"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13909</xdr:rowOff>
    </xdr:to>
    <xdr:cxnSp macro="">
      <xdr:nvCxnSpPr>
        <xdr:cNvPr id="79" name="直線コネクタ 78">
          <a:extLst>
            <a:ext uri="{FF2B5EF4-FFF2-40B4-BE49-F238E27FC236}">
              <a16:creationId xmlns:a16="http://schemas.microsoft.com/office/drawing/2014/main" id="{0815CE61-219F-46C7-8DA2-5EEF9F78CF87}"/>
            </a:ext>
          </a:extLst>
        </xdr:cNvPr>
        <xdr:cNvCxnSpPr/>
      </xdr:nvCxnSpPr>
      <xdr:spPr>
        <a:xfrm flipV="1">
          <a:off x="1266825" y="7191828"/>
          <a:ext cx="75565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13DAFD8-1CD9-4EA3-990E-337DC9C6D64C}"/>
            </a:ext>
          </a:extLst>
        </xdr:cNvPr>
        <xdr:cNvSpPr/>
      </xdr:nvSpPr>
      <xdr:spPr>
        <a:xfrm>
          <a:off x="1990725" y="72559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EA904D34-F84B-4D30-9011-01D6EAA5EC35}"/>
            </a:ext>
          </a:extLst>
        </xdr:cNvPr>
        <xdr:cNvSpPr txBox="1"/>
      </xdr:nvSpPr>
      <xdr:spPr>
        <a:xfrm>
          <a:off x="1698625"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28FBCE32-10A6-4C49-A4F5-4108E01FBDED}"/>
            </a:ext>
          </a:extLst>
        </xdr:cNvPr>
        <xdr:cNvSpPr/>
      </xdr:nvSpPr>
      <xdr:spPr>
        <a:xfrm>
          <a:off x="1225550" y="72444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9589CA36-31F4-48EF-AAA0-FA66A5285417}"/>
            </a:ext>
          </a:extLst>
        </xdr:cNvPr>
        <xdr:cNvSpPr txBox="1"/>
      </xdr:nvSpPr>
      <xdr:spPr>
        <a:xfrm>
          <a:off x="923925"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708A79C-652E-4E88-8733-6BD27619FB19}"/>
            </a:ext>
          </a:extLst>
        </xdr:cNvPr>
        <xdr:cNvSpPr txBox="1"/>
      </xdr:nvSpPr>
      <xdr:spPr>
        <a:xfrm>
          <a:off x="41084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47F554B-2AF5-4996-ADAF-D13D772EAEA6}"/>
            </a:ext>
          </a:extLst>
        </xdr:cNvPr>
        <xdr:cNvSpPr txBox="1"/>
      </xdr:nvSpPr>
      <xdr:spPr>
        <a:xfrm>
          <a:off x="33845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D3B0420-135C-4BFB-8080-74040CE25DB0}"/>
            </a:ext>
          </a:extLst>
        </xdr:cNvPr>
        <xdr:cNvSpPr txBox="1"/>
      </xdr:nvSpPr>
      <xdr:spPr>
        <a:xfrm>
          <a:off x="26098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803FEE8-6855-4B3A-87FE-65EF129C08CC}"/>
            </a:ext>
          </a:extLst>
        </xdr:cNvPr>
        <xdr:cNvSpPr txBox="1"/>
      </xdr:nvSpPr>
      <xdr:spPr>
        <a:xfrm>
          <a:off x="18351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80726B2-8159-46AE-9F34-4FA26CF95342}"/>
            </a:ext>
          </a:extLst>
        </xdr:cNvPr>
        <xdr:cNvSpPr txBox="1"/>
      </xdr:nvSpPr>
      <xdr:spPr>
        <a:xfrm>
          <a:off x="1089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6D88DA6E-FC5D-4955-B451-79EAAD35DAFF}"/>
            </a:ext>
          </a:extLst>
        </xdr:cNvPr>
        <xdr:cNvSpPr/>
      </xdr:nvSpPr>
      <xdr:spPr>
        <a:xfrm>
          <a:off x="4244975"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746FA82E-CD09-461F-B1A1-13BF1DA0C9DA}"/>
            </a:ext>
          </a:extLst>
        </xdr:cNvPr>
        <xdr:cNvSpPr txBox="1"/>
      </xdr:nvSpPr>
      <xdr:spPr>
        <a:xfrm>
          <a:off x="43561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DE5C01D0-ACFE-4F1C-9338-5227AF0DFFFC}"/>
            </a:ext>
          </a:extLst>
        </xdr:cNvPr>
        <xdr:cNvSpPr/>
      </xdr:nvSpPr>
      <xdr:spPr>
        <a:xfrm>
          <a:off x="3521075"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a:extLst>
            <a:ext uri="{FF2B5EF4-FFF2-40B4-BE49-F238E27FC236}">
              <a16:creationId xmlns:a16="http://schemas.microsoft.com/office/drawing/2014/main" id="{29E0B25F-2E80-4439-8F04-F6E65C43C64C}"/>
            </a:ext>
          </a:extLst>
        </xdr:cNvPr>
        <xdr:cNvSpPr txBox="1"/>
      </xdr:nvSpPr>
      <xdr:spPr>
        <a:xfrm>
          <a:off x="3248025"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a:extLst>
            <a:ext uri="{FF2B5EF4-FFF2-40B4-BE49-F238E27FC236}">
              <a16:creationId xmlns:a16="http://schemas.microsoft.com/office/drawing/2014/main" id="{3FC672C9-29BA-43E3-8377-B5F68742D1D4}"/>
            </a:ext>
          </a:extLst>
        </xdr:cNvPr>
        <xdr:cNvSpPr/>
      </xdr:nvSpPr>
      <xdr:spPr>
        <a:xfrm>
          <a:off x="2746375"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a:extLst>
            <a:ext uri="{FF2B5EF4-FFF2-40B4-BE49-F238E27FC236}">
              <a16:creationId xmlns:a16="http://schemas.microsoft.com/office/drawing/2014/main" id="{000B1DE8-7980-4451-AA38-C43841BAA2C0}"/>
            </a:ext>
          </a:extLst>
        </xdr:cNvPr>
        <xdr:cNvSpPr txBox="1"/>
      </xdr:nvSpPr>
      <xdr:spPr>
        <a:xfrm>
          <a:off x="2473325"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a:extLst>
            <a:ext uri="{FF2B5EF4-FFF2-40B4-BE49-F238E27FC236}">
              <a16:creationId xmlns:a16="http://schemas.microsoft.com/office/drawing/2014/main" id="{DEDD9B33-BD6F-4D51-84AB-586B8B95F769}"/>
            </a:ext>
          </a:extLst>
        </xdr:cNvPr>
        <xdr:cNvSpPr/>
      </xdr:nvSpPr>
      <xdr:spPr>
        <a:xfrm>
          <a:off x="1990725" y="7141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6" name="テキスト ボックス 95">
          <a:extLst>
            <a:ext uri="{FF2B5EF4-FFF2-40B4-BE49-F238E27FC236}">
              <a16:creationId xmlns:a16="http://schemas.microsoft.com/office/drawing/2014/main" id="{5C6F87BE-6ED3-418C-BA75-84F185A2BEF8}"/>
            </a:ext>
          </a:extLst>
        </xdr:cNvPr>
        <xdr:cNvSpPr txBox="1"/>
      </xdr:nvSpPr>
      <xdr:spPr>
        <a:xfrm>
          <a:off x="1698625"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7704DEEB-052A-4131-B815-DC55EB8DA552}"/>
            </a:ext>
          </a:extLst>
        </xdr:cNvPr>
        <xdr:cNvSpPr/>
      </xdr:nvSpPr>
      <xdr:spPr>
        <a:xfrm>
          <a:off x="1225550" y="71640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252BE1B5-FDF1-40DF-9746-09860BFD0BA8}"/>
            </a:ext>
          </a:extLst>
        </xdr:cNvPr>
        <xdr:cNvSpPr txBox="1"/>
      </xdr:nvSpPr>
      <xdr:spPr>
        <a:xfrm>
          <a:off x="923925"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3929E112-7D08-48BA-BD32-FC81D623277B}"/>
            </a:ext>
          </a:extLst>
        </xdr:cNvPr>
        <xdr:cNvSpPr/>
      </xdr:nvSpPr>
      <xdr:spPr>
        <a:xfrm>
          <a:off x="67627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128EC128-15E6-46EE-9810-D444E000DB75}"/>
            </a:ext>
          </a:extLst>
        </xdr:cNvPr>
        <xdr:cNvSpPr txBox="1"/>
      </xdr:nvSpPr>
      <xdr:spPr>
        <a:xfrm>
          <a:off x="14649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B0DBA40-A169-4F5D-B813-210F4679E18E}"/>
            </a:ext>
          </a:extLst>
        </xdr:cNvPr>
        <xdr:cNvSpPr txBox="1"/>
      </xdr:nvSpPr>
      <xdr:spPr>
        <a:xfrm>
          <a:off x="2830845"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F0B50AE1-88C5-41FF-BDC7-607550B4129B}"/>
            </a:ext>
          </a:extLst>
        </xdr:cNvPr>
        <xdr:cNvSpPr/>
      </xdr:nvSpPr>
      <xdr:spPr>
        <a:xfrm>
          <a:off x="5105400" y="908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67DA7838-FEE8-42BE-9B02-15A271007993}"/>
            </a:ext>
          </a:extLst>
        </xdr:cNvPr>
        <xdr:cNvSpPr/>
      </xdr:nvSpPr>
      <xdr:spPr>
        <a:xfrm>
          <a:off x="5105400" y="927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CFE146E-AF06-491C-9A45-EBC8F7F22DA5}"/>
            </a:ext>
          </a:extLst>
        </xdr:cNvPr>
        <xdr:cNvSpPr/>
      </xdr:nvSpPr>
      <xdr:spPr>
        <a:xfrm>
          <a:off x="65278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C1D4A76B-E602-4FC3-9907-E8F507073F80}"/>
            </a:ext>
          </a:extLst>
        </xdr:cNvPr>
        <xdr:cNvSpPr/>
      </xdr:nvSpPr>
      <xdr:spPr>
        <a:xfrm>
          <a:off x="65278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73D9BBE-516D-4DE2-834A-28C16C18CBDE}"/>
            </a:ext>
          </a:extLst>
        </xdr:cNvPr>
        <xdr:cNvSpPr/>
      </xdr:nvSpPr>
      <xdr:spPr>
        <a:xfrm>
          <a:off x="778827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B4EED77-4E5E-4F44-A97A-90D41372A990}"/>
            </a:ext>
          </a:extLst>
        </xdr:cNvPr>
        <xdr:cNvSpPr/>
      </xdr:nvSpPr>
      <xdr:spPr>
        <a:xfrm>
          <a:off x="778827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E506251-5544-4B3E-A451-8EFDFC6DE2BB}"/>
            </a:ext>
          </a:extLst>
        </xdr:cNvPr>
        <xdr:cNvSpPr/>
      </xdr:nvSpPr>
      <xdr:spPr>
        <a:xfrm>
          <a:off x="67627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D4AE8BE0-94BF-4055-8B34-394CF4DB3168}"/>
            </a:ext>
          </a:extLst>
        </xdr:cNvPr>
        <xdr:cNvSpPr/>
      </xdr:nvSpPr>
      <xdr:spPr>
        <a:xfrm>
          <a:off x="523240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06D7F14-9A04-499C-88CE-82F59A880952}"/>
            </a:ext>
          </a:extLst>
        </xdr:cNvPr>
        <xdr:cNvSpPr/>
      </xdr:nvSpPr>
      <xdr:spPr>
        <a:xfrm>
          <a:off x="5232400" y="958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66D2505-205C-4036-BBBE-4CCB3CFA6036}"/>
            </a:ext>
          </a:extLst>
        </xdr:cNvPr>
        <xdr:cNvSpPr txBox="1"/>
      </xdr:nvSpPr>
      <xdr:spPr>
        <a:xfrm>
          <a:off x="5330825" y="990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前年度に比して</a:t>
          </a:r>
          <a:r>
            <a:rPr kumimoji="1" lang="en-US" altLang="ja-JP" sz="1100">
              <a:solidFill>
                <a:schemeClr val="dk1"/>
              </a:solidFill>
              <a:effectLst/>
              <a:latin typeface="+mn-lt"/>
              <a:ea typeface="+mn-ea"/>
              <a:cs typeface="+mn-cs"/>
            </a:rPr>
            <a:t>44,225</a:t>
          </a:r>
          <a:r>
            <a:rPr kumimoji="1" lang="ja-JP" altLang="ja-JP" sz="1100">
              <a:solidFill>
                <a:schemeClr val="dk1"/>
              </a:solidFill>
              <a:effectLst/>
              <a:latin typeface="+mn-lt"/>
              <a:ea typeface="+mn-ea"/>
              <a:cs typeface="+mn-cs"/>
            </a:rPr>
            <a:t>円増加し、類似団体内でも下位である。要因としては人件費よりも物件費の伸びによるところが大きく、特に「ふるさとづくり応援寄附金業務代行委託料」は令和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百万円であったが、令和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791</a:t>
          </a:r>
          <a:r>
            <a:rPr kumimoji="1" lang="ja-JP" altLang="ja-JP" sz="1100">
              <a:solidFill>
                <a:schemeClr val="dk1"/>
              </a:solidFill>
              <a:effectLst/>
              <a:latin typeface="+mn-lt"/>
              <a:ea typeface="+mn-ea"/>
              <a:cs typeface="+mn-cs"/>
            </a:rPr>
            <a:t>百万円まで増加した。今後も、委託費用の適正化や、個別計画に従った公共施設のマネジメントを行い、経常経費の抑制に努める。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766D262-6C3E-48B6-BF31-437A2138F46D}"/>
            </a:ext>
          </a:extLst>
        </xdr:cNvPr>
        <xdr:cNvSpPr txBox="1"/>
      </xdr:nvSpPr>
      <xdr:spPr>
        <a:xfrm>
          <a:off x="638175"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7E35E6BF-12C3-484B-9304-704D3F90DA57}"/>
            </a:ext>
          </a:extLst>
        </xdr:cNvPr>
        <xdr:cNvCxnSpPr/>
      </xdr:nvCxnSpPr>
      <xdr:spPr>
        <a:xfrm>
          <a:off x="67627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A867505A-74D7-40FE-9915-75B8769C6E8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D0BCA296-451A-45F7-8744-24F592A7EC13}"/>
            </a:ext>
          </a:extLst>
        </xdr:cNvPr>
        <xdr:cNvCxnSpPr/>
      </xdr:nvCxnSpPr>
      <xdr:spPr>
        <a:xfrm>
          <a:off x="676275" y="1159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BA3A5681-321B-4147-9E21-1C6314AED4D3}"/>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1F4EF5D-ED63-4631-8A1E-81C22E120ABE}"/>
            </a:ext>
          </a:extLst>
        </xdr:cNvPr>
        <xdr:cNvCxnSpPr/>
      </xdr:nvCxnSpPr>
      <xdr:spPr>
        <a:xfrm>
          <a:off x="676275" y="1119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A6EA292B-9317-4540-B759-A72A843DCE2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ABB53F83-EB58-458B-9A32-EDF813BF95F6}"/>
            </a:ext>
          </a:extLst>
        </xdr:cNvPr>
        <xdr:cNvCxnSpPr/>
      </xdr:nvCxnSpPr>
      <xdr:spPr>
        <a:xfrm>
          <a:off x="676275" y="1079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F393B3A-6303-4060-96A4-B02AB6095889}"/>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90A8B667-468C-4032-BAA3-EA6D180197B8}"/>
            </a:ext>
          </a:extLst>
        </xdr:cNvPr>
        <xdr:cNvCxnSpPr/>
      </xdr:nvCxnSpPr>
      <xdr:spPr>
        <a:xfrm>
          <a:off x="676275" y="1039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312D987F-0AE7-4E2E-8FD4-135E90B355F3}"/>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93E57D0-E860-45CF-B265-83C61B32A6EB}"/>
            </a:ext>
          </a:extLst>
        </xdr:cNvPr>
        <xdr:cNvCxnSpPr/>
      </xdr:nvCxnSpPr>
      <xdr:spPr>
        <a:xfrm>
          <a:off x="676275" y="999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3DAFF4AC-FBF5-4766-B25D-E5844D46691D}"/>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A68CEE33-63ED-4665-9167-74FB9EF4CFB7}"/>
            </a:ext>
          </a:extLst>
        </xdr:cNvPr>
        <xdr:cNvCxnSpPr/>
      </xdr:nvCxnSpPr>
      <xdr:spPr>
        <a:xfrm>
          <a:off x="67627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5C99586D-0CEF-47CA-99DB-1962AF97948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7944DEA5-E7EB-4CB5-98A4-16C6615A2DA3}"/>
            </a:ext>
          </a:extLst>
        </xdr:cNvPr>
        <xdr:cNvSpPr/>
      </xdr:nvSpPr>
      <xdr:spPr>
        <a:xfrm>
          <a:off x="67627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21D4A46-0D63-4032-805A-08F2EA4815D3}"/>
            </a:ext>
          </a:extLst>
        </xdr:cNvPr>
        <xdr:cNvCxnSpPr/>
      </xdr:nvCxnSpPr>
      <xdr:spPr>
        <a:xfrm flipV="1">
          <a:off x="4295775"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AEA8F189-B464-4F0E-9609-211C4D17C6A0}"/>
            </a:ext>
          </a:extLst>
        </xdr:cNvPr>
        <xdr:cNvSpPr txBox="1"/>
      </xdr:nvSpPr>
      <xdr:spPr>
        <a:xfrm>
          <a:off x="43561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111733F2-155B-4C11-804B-CE82B46BEE6C}"/>
            </a:ext>
          </a:extLst>
        </xdr:cNvPr>
        <xdr:cNvCxnSpPr/>
      </xdr:nvCxnSpPr>
      <xdr:spPr>
        <a:xfrm>
          <a:off x="4206875" y="115872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83B61884-AACF-4D59-8E12-0E66431E5868}"/>
            </a:ext>
          </a:extLst>
        </xdr:cNvPr>
        <xdr:cNvSpPr txBox="1"/>
      </xdr:nvSpPr>
      <xdr:spPr>
        <a:xfrm>
          <a:off x="43561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60F28728-9FA6-4309-9244-B8C536EEA3C8}"/>
            </a:ext>
          </a:extLst>
        </xdr:cNvPr>
        <xdr:cNvCxnSpPr/>
      </xdr:nvCxnSpPr>
      <xdr:spPr>
        <a:xfrm>
          <a:off x="4206875" y="101153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57573</xdr:rowOff>
    </xdr:from>
    <xdr:to>
      <xdr:col>23</xdr:col>
      <xdr:colOff>133350</xdr:colOff>
      <xdr:row>62</xdr:row>
      <xdr:rowOff>4233</xdr:rowOff>
    </xdr:to>
    <xdr:cxnSp macro="">
      <xdr:nvCxnSpPr>
        <xdr:cNvPr id="133" name="直線コネクタ 132">
          <a:extLst>
            <a:ext uri="{FF2B5EF4-FFF2-40B4-BE49-F238E27FC236}">
              <a16:creationId xmlns:a16="http://schemas.microsoft.com/office/drawing/2014/main" id="{1FEEC4F0-C257-487A-B07B-0E3AEE4BEAE2}"/>
            </a:ext>
          </a:extLst>
        </xdr:cNvPr>
        <xdr:cNvCxnSpPr/>
      </xdr:nvCxnSpPr>
      <xdr:spPr>
        <a:xfrm>
          <a:off x="3571875" y="10344573"/>
          <a:ext cx="7239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54EBEC44-9727-4299-A866-51D5FB1B09FD}"/>
            </a:ext>
          </a:extLst>
        </xdr:cNvPr>
        <xdr:cNvSpPr txBox="1"/>
      </xdr:nvSpPr>
      <xdr:spPr>
        <a:xfrm>
          <a:off x="43561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5620C1D2-FA6A-40FF-82D8-84EA9E5B90FA}"/>
            </a:ext>
          </a:extLst>
        </xdr:cNvPr>
        <xdr:cNvSpPr/>
      </xdr:nvSpPr>
      <xdr:spPr>
        <a:xfrm>
          <a:off x="4244975"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57573</xdr:rowOff>
    </xdr:from>
    <xdr:to>
      <xdr:col>19</xdr:col>
      <xdr:colOff>133350</xdr:colOff>
      <xdr:row>62</xdr:row>
      <xdr:rowOff>96731</xdr:rowOff>
    </xdr:to>
    <xdr:cxnSp macro="">
      <xdr:nvCxnSpPr>
        <xdr:cNvPr id="136" name="直線コネクタ 135">
          <a:extLst>
            <a:ext uri="{FF2B5EF4-FFF2-40B4-BE49-F238E27FC236}">
              <a16:creationId xmlns:a16="http://schemas.microsoft.com/office/drawing/2014/main" id="{3F72667F-53BD-4331-8CD7-5BF8D9FA64C5}"/>
            </a:ext>
          </a:extLst>
        </xdr:cNvPr>
        <xdr:cNvCxnSpPr/>
      </xdr:nvCxnSpPr>
      <xdr:spPr>
        <a:xfrm flipV="1">
          <a:off x="2797175" y="10344573"/>
          <a:ext cx="7747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45F78D8-FD1A-4B51-8A0B-9CF03B55C07F}"/>
            </a:ext>
          </a:extLst>
        </xdr:cNvPr>
        <xdr:cNvSpPr/>
      </xdr:nvSpPr>
      <xdr:spPr>
        <a:xfrm>
          <a:off x="3521075"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96D13AA1-5D84-46B8-A2C2-AFBE7F19F650}"/>
            </a:ext>
          </a:extLst>
        </xdr:cNvPr>
        <xdr:cNvSpPr txBox="1"/>
      </xdr:nvSpPr>
      <xdr:spPr>
        <a:xfrm>
          <a:off x="3248025"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62</xdr:row>
      <xdr:rowOff>96731</xdr:rowOff>
    </xdr:to>
    <xdr:cxnSp macro="">
      <xdr:nvCxnSpPr>
        <xdr:cNvPr id="139" name="直線コネクタ 138">
          <a:extLst>
            <a:ext uri="{FF2B5EF4-FFF2-40B4-BE49-F238E27FC236}">
              <a16:creationId xmlns:a16="http://schemas.microsoft.com/office/drawing/2014/main" id="{DA023209-9F5F-4122-92EE-D300A091A7AA}"/>
            </a:ext>
          </a:extLst>
        </xdr:cNvPr>
        <xdr:cNvCxnSpPr/>
      </xdr:nvCxnSpPr>
      <xdr:spPr>
        <a:xfrm>
          <a:off x="2022475" y="10710545"/>
          <a:ext cx="7747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E7BCF88-DF5C-4DDC-A95B-963E9DDFBC2D}"/>
            </a:ext>
          </a:extLst>
        </xdr:cNvPr>
        <xdr:cNvSpPr/>
      </xdr:nvSpPr>
      <xdr:spPr>
        <a:xfrm>
          <a:off x="2746375"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596E5D1-1D3B-44FE-939C-50FE1195E01F}"/>
            </a:ext>
          </a:extLst>
        </xdr:cNvPr>
        <xdr:cNvSpPr txBox="1"/>
      </xdr:nvSpPr>
      <xdr:spPr>
        <a:xfrm>
          <a:off x="2473325"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80645</xdr:rowOff>
    </xdr:to>
    <xdr:cxnSp macro="">
      <xdr:nvCxnSpPr>
        <xdr:cNvPr id="142" name="直線コネクタ 141">
          <a:extLst>
            <a:ext uri="{FF2B5EF4-FFF2-40B4-BE49-F238E27FC236}">
              <a16:creationId xmlns:a16="http://schemas.microsoft.com/office/drawing/2014/main" id="{1F9F1E85-EFC3-49C1-AFBE-C782F6F327F8}"/>
            </a:ext>
          </a:extLst>
        </xdr:cNvPr>
        <xdr:cNvCxnSpPr/>
      </xdr:nvCxnSpPr>
      <xdr:spPr>
        <a:xfrm>
          <a:off x="1266825" y="10698480"/>
          <a:ext cx="7556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4E3A8BE1-B121-486D-A676-0849E378B41B}"/>
            </a:ext>
          </a:extLst>
        </xdr:cNvPr>
        <xdr:cNvSpPr/>
      </xdr:nvSpPr>
      <xdr:spPr>
        <a:xfrm>
          <a:off x="1990725" y="111503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B7D85F88-0D39-4335-8E27-183F41C38965}"/>
            </a:ext>
          </a:extLst>
        </xdr:cNvPr>
        <xdr:cNvSpPr txBox="1"/>
      </xdr:nvSpPr>
      <xdr:spPr>
        <a:xfrm>
          <a:off x="1698625"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9B1841A4-C61D-4191-BED1-7A34DA78462C}"/>
            </a:ext>
          </a:extLst>
        </xdr:cNvPr>
        <xdr:cNvSpPr/>
      </xdr:nvSpPr>
      <xdr:spPr>
        <a:xfrm>
          <a:off x="1225550" y="111021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a:extLst>
            <a:ext uri="{FF2B5EF4-FFF2-40B4-BE49-F238E27FC236}">
              <a16:creationId xmlns:a16="http://schemas.microsoft.com/office/drawing/2014/main" id="{D6B17DA9-1C32-40E9-9B36-C09CAC7B0427}"/>
            </a:ext>
          </a:extLst>
        </xdr:cNvPr>
        <xdr:cNvSpPr txBox="1"/>
      </xdr:nvSpPr>
      <xdr:spPr>
        <a:xfrm>
          <a:off x="923925"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2B38D72-9927-4792-B912-22A30EA08365}"/>
            </a:ext>
          </a:extLst>
        </xdr:cNvPr>
        <xdr:cNvSpPr txBox="1"/>
      </xdr:nvSpPr>
      <xdr:spPr>
        <a:xfrm>
          <a:off x="41084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08CF68F-9B2A-42FB-BCD0-55841675EF70}"/>
            </a:ext>
          </a:extLst>
        </xdr:cNvPr>
        <xdr:cNvSpPr txBox="1"/>
      </xdr:nvSpPr>
      <xdr:spPr>
        <a:xfrm>
          <a:off x="33845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A8EA921-4C79-46AA-8036-3694D2F8F53E}"/>
            </a:ext>
          </a:extLst>
        </xdr:cNvPr>
        <xdr:cNvSpPr txBox="1"/>
      </xdr:nvSpPr>
      <xdr:spPr>
        <a:xfrm>
          <a:off x="26098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F84B0FC-E8F2-4C31-BD5F-6A4530A32CFA}"/>
            </a:ext>
          </a:extLst>
        </xdr:cNvPr>
        <xdr:cNvSpPr txBox="1"/>
      </xdr:nvSpPr>
      <xdr:spPr>
        <a:xfrm>
          <a:off x="18351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ACA46C0C-2684-4C03-9880-26893E57F44F}"/>
            </a:ext>
          </a:extLst>
        </xdr:cNvPr>
        <xdr:cNvSpPr txBox="1"/>
      </xdr:nvSpPr>
      <xdr:spPr>
        <a:xfrm>
          <a:off x="1089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2" name="楕円 151">
          <a:extLst>
            <a:ext uri="{FF2B5EF4-FFF2-40B4-BE49-F238E27FC236}">
              <a16:creationId xmlns:a16="http://schemas.microsoft.com/office/drawing/2014/main" id="{B2A02EA3-D559-423A-A041-8A5394827A7B}"/>
            </a:ext>
          </a:extLst>
        </xdr:cNvPr>
        <xdr:cNvSpPr/>
      </xdr:nvSpPr>
      <xdr:spPr>
        <a:xfrm>
          <a:off x="4244975"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3" name="財政構造の弾力性該当値テキスト">
          <a:extLst>
            <a:ext uri="{FF2B5EF4-FFF2-40B4-BE49-F238E27FC236}">
              <a16:creationId xmlns:a16="http://schemas.microsoft.com/office/drawing/2014/main" id="{63C8125C-0997-4D13-AAD6-EBA1B6E33AB8}"/>
            </a:ext>
          </a:extLst>
        </xdr:cNvPr>
        <xdr:cNvSpPr txBox="1"/>
      </xdr:nvSpPr>
      <xdr:spPr>
        <a:xfrm>
          <a:off x="43561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6773</xdr:rowOff>
    </xdr:from>
    <xdr:to>
      <xdr:col>19</xdr:col>
      <xdr:colOff>184150</xdr:colOff>
      <xdr:row>60</xdr:row>
      <xdr:rowOff>108373</xdr:rowOff>
    </xdr:to>
    <xdr:sp macro="" textlink="">
      <xdr:nvSpPr>
        <xdr:cNvPr id="154" name="楕円 153">
          <a:extLst>
            <a:ext uri="{FF2B5EF4-FFF2-40B4-BE49-F238E27FC236}">
              <a16:creationId xmlns:a16="http://schemas.microsoft.com/office/drawing/2014/main" id="{A844F273-B79F-433E-BFBD-C571C143B2E8}"/>
            </a:ext>
          </a:extLst>
        </xdr:cNvPr>
        <xdr:cNvSpPr/>
      </xdr:nvSpPr>
      <xdr:spPr>
        <a:xfrm>
          <a:off x="3521075"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118550</xdr:rowOff>
    </xdr:from>
    <xdr:ext cx="736600" cy="259045"/>
    <xdr:sp macro="" textlink="">
      <xdr:nvSpPr>
        <xdr:cNvPr id="155" name="テキスト ボックス 154">
          <a:extLst>
            <a:ext uri="{FF2B5EF4-FFF2-40B4-BE49-F238E27FC236}">
              <a16:creationId xmlns:a16="http://schemas.microsoft.com/office/drawing/2014/main" id="{5671CCC8-4195-4E96-9205-395329674F16}"/>
            </a:ext>
          </a:extLst>
        </xdr:cNvPr>
        <xdr:cNvSpPr txBox="1"/>
      </xdr:nvSpPr>
      <xdr:spPr>
        <a:xfrm>
          <a:off x="3248025"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45931</xdr:rowOff>
    </xdr:from>
    <xdr:to>
      <xdr:col>15</xdr:col>
      <xdr:colOff>133350</xdr:colOff>
      <xdr:row>62</xdr:row>
      <xdr:rowOff>147531</xdr:rowOff>
    </xdr:to>
    <xdr:sp macro="" textlink="">
      <xdr:nvSpPr>
        <xdr:cNvPr id="156" name="楕円 155">
          <a:extLst>
            <a:ext uri="{FF2B5EF4-FFF2-40B4-BE49-F238E27FC236}">
              <a16:creationId xmlns:a16="http://schemas.microsoft.com/office/drawing/2014/main" id="{F130AFB4-DD04-40C3-8DBF-A752DABFE3C2}"/>
            </a:ext>
          </a:extLst>
        </xdr:cNvPr>
        <xdr:cNvSpPr/>
      </xdr:nvSpPr>
      <xdr:spPr>
        <a:xfrm>
          <a:off x="2746375"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157708</xdr:rowOff>
    </xdr:from>
    <xdr:ext cx="762000" cy="259045"/>
    <xdr:sp macro="" textlink="">
      <xdr:nvSpPr>
        <xdr:cNvPr id="157" name="テキスト ボックス 156">
          <a:extLst>
            <a:ext uri="{FF2B5EF4-FFF2-40B4-BE49-F238E27FC236}">
              <a16:creationId xmlns:a16="http://schemas.microsoft.com/office/drawing/2014/main" id="{55264E71-C0BA-4010-B717-00E1D0674356}"/>
            </a:ext>
          </a:extLst>
        </xdr:cNvPr>
        <xdr:cNvSpPr txBox="1"/>
      </xdr:nvSpPr>
      <xdr:spPr>
        <a:xfrm>
          <a:off x="2473325"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8" name="楕円 157">
          <a:extLst>
            <a:ext uri="{FF2B5EF4-FFF2-40B4-BE49-F238E27FC236}">
              <a16:creationId xmlns:a16="http://schemas.microsoft.com/office/drawing/2014/main" id="{CBE28902-CB06-4077-8F1F-F45F6ED8A541}"/>
            </a:ext>
          </a:extLst>
        </xdr:cNvPr>
        <xdr:cNvSpPr/>
      </xdr:nvSpPr>
      <xdr:spPr>
        <a:xfrm>
          <a:off x="1990725" y="10659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9" name="テキスト ボックス 158">
          <a:extLst>
            <a:ext uri="{FF2B5EF4-FFF2-40B4-BE49-F238E27FC236}">
              <a16:creationId xmlns:a16="http://schemas.microsoft.com/office/drawing/2014/main" id="{562E7C5A-F50B-4CDA-8C2E-846139664B6C}"/>
            </a:ext>
          </a:extLst>
        </xdr:cNvPr>
        <xdr:cNvSpPr txBox="1"/>
      </xdr:nvSpPr>
      <xdr:spPr>
        <a:xfrm>
          <a:off x="1698625"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0" name="楕円 159">
          <a:extLst>
            <a:ext uri="{FF2B5EF4-FFF2-40B4-BE49-F238E27FC236}">
              <a16:creationId xmlns:a16="http://schemas.microsoft.com/office/drawing/2014/main" id="{CF9F39D6-F6DB-45D3-9214-F05781D43779}"/>
            </a:ext>
          </a:extLst>
        </xdr:cNvPr>
        <xdr:cNvSpPr/>
      </xdr:nvSpPr>
      <xdr:spPr>
        <a:xfrm>
          <a:off x="1225550" y="106476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1" name="テキスト ボックス 160">
          <a:extLst>
            <a:ext uri="{FF2B5EF4-FFF2-40B4-BE49-F238E27FC236}">
              <a16:creationId xmlns:a16="http://schemas.microsoft.com/office/drawing/2014/main" id="{ADC26EB2-1BC4-4894-B5A0-56272400AE86}"/>
            </a:ext>
          </a:extLst>
        </xdr:cNvPr>
        <xdr:cNvSpPr txBox="1"/>
      </xdr:nvSpPr>
      <xdr:spPr>
        <a:xfrm>
          <a:off x="923925"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A4C10190-46DA-4157-83CE-58227D6BB9C4}"/>
            </a:ext>
          </a:extLst>
        </xdr:cNvPr>
        <xdr:cNvSpPr/>
      </xdr:nvSpPr>
      <xdr:spPr>
        <a:xfrm>
          <a:off x="67627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19A66C73-8085-4E70-B171-39D3001E4909}"/>
            </a:ext>
          </a:extLst>
        </xdr:cNvPr>
        <xdr:cNvSpPr txBox="1"/>
      </xdr:nvSpPr>
      <xdr:spPr>
        <a:xfrm>
          <a:off x="717978"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B3806ABE-28D1-46C6-BBAC-5042BE5201F3}"/>
            </a:ext>
          </a:extLst>
        </xdr:cNvPr>
        <xdr:cNvSpPr txBox="1"/>
      </xdr:nvSpPr>
      <xdr:spPr>
        <a:xfrm>
          <a:off x="3606372"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48419E54-7A74-4A3A-8C61-F16730B4FB4F}"/>
            </a:ext>
          </a:extLst>
        </xdr:cNvPr>
        <xdr:cNvSpPr/>
      </xdr:nvSpPr>
      <xdr:spPr>
        <a:xfrm>
          <a:off x="5105400" y="1289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D3927520-AC6D-4DD2-BB2D-5A8FF2216434}"/>
            </a:ext>
          </a:extLst>
        </xdr:cNvPr>
        <xdr:cNvSpPr/>
      </xdr:nvSpPr>
      <xdr:spPr>
        <a:xfrm>
          <a:off x="5105400" y="1308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812804C3-DCFB-44C3-BC9A-2D3B0546BF09}"/>
            </a:ext>
          </a:extLst>
        </xdr:cNvPr>
        <xdr:cNvSpPr/>
      </xdr:nvSpPr>
      <xdr:spPr>
        <a:xfrm>
          <a:off x="65278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F3298AF1-801C-46A4-929D-392C69AE27D3}"/>
            </a:ext>
          </a:extLst>
        </xdr:cNvPr>
        <xdr:cNvSpPr/>
      </xdr:nvSpPr>
      <xdr:spPr>
        <a:xfrm>
          <a:off x="65278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19A26791-232D-418B-BB50-D684EE13FEE5}"/>
            </a:ext>
          </a:extLst>
        </xdr:cNvPr>
        <xdr:cNvSpPr/>
      </xdr:nvSpPr>
      <xdr:spPr>
        <a:xfrm>
          <a:off x="778827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E0438E04-C096-48B6-941B-68D75337A9F8}"/>
            </a:ext>
          </a:extLst>
        </xdr:cNvPr>
        <xdr:cNvSpPr/>
      </xdr:nvSpPr>
      <xdr:spPr>
        <a:xfrm>
          <a:off x="778827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C5BE988C-48CD-41EA-8198-452EF00412A0}"/>
            </a:ext>
          </a:extLst>
        </xdr:cNvPr>
        <xdr:cNvSpPr/>
      </xdr:nvSpPr>
      <xdr:spPr>
        <a:xfrm>
          <a:off x="67627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E32A8B4F-3ECF-4288-B30A-82A47FBA85E6}"/>
            </a:ext>
          </a:extLst>
        </xdr:cNvPr>
        <xdr:cNvSpPr/>
      </xdr:nvSpPr>
      <xdr:spPr>
        <a:xfrm>
          <a:off x="523240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3F7552E1-C468-4A89-AA58-22AC376C616A}"/>
            </a:ext>
          </a:extLst>
        </xdr:cNvPr>
        <xdr:cNvSpPr/>
      </xdr:nvSpPr>
      <xdr:spPr>
        <a:xfrm>
          <a:off x="5232400" y="1339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8BB7589A-7FAF-4754-8159-37E5BB6465FF}"/>
            </a:ext>
          </a:extLst>
        </xdr:cNvPr>
        <xdr:cNvSpPr txBox="1"/>
      </xdr:nvSpPr>
      <xdr:spPr>
        <a:xfrm>
          <a:off x="5330825" y="1371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前年度に比して</a:t>
          </a:r>
          <a:r>
            <a:rPr kumimoji="1" lang="en-US" altLang="ja-JP" sz="1100">
              <a:solidFill>
                <a:schemeClr val="dk1"/>
              </a:solidFill>
              <a:effectLst/>
              <a:latin typeface="+mn-lt"/>
              <a:ea typeface="+mn-ea"/>
              <a:cs typeface="+mn-cs"/>
            </a:rPr>
            <a:t>44,225</a:t>
          </a:r>
          <a:r>
            <a:rPr kumimoji="1" lang="ja-JP" altLang="ja-JP" sz="1100">
              <a:solidFill>
                <a:schemeClr val="dk1"/>
              </a:solidFill>
              <a:effectLst/>
              <a:latin typeface="+mn-lt"/>
              <a:ea typeface="+mn-ea"/>
              <a:cs typeface="+mn-cs"/>
            </a:rPr>
            <a:t>円増加し、類似団体内でも下位である。要因としては人件費</a:t>
          </a:r>
          <a:r>
            <a:rPr kumimoji="1" lang="en-US" altLang="ja-JP" sz="1100">
              <a:solidFill>
                <a:schemeClr val="dk1"/>
              </a:solidFill>
              <a:effectLst/>
              <a:latin typeface="+mn-lt"/>
              <a:ea typeface="+mn-ea"/>
              <a:cs typeface="+mn-cs"/>
            </a:rPr>
            <a:t>00</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りも物件費の伸びによるところが大きく、特に「ふるさとづくり応援寄附金業務代行委託料」は令和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百万円であったが、令和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791</a:t>
          </a:r>
          <a:r>
            <a:rPr kumimoji="1" lang="ja-JP" altLang="ja-JP" sz="1100">
              <a:solidFill>
                <a:schemeClr val="dk1"/>
              </a:solidFill>
              <a:effectLst/>
              <a:latin typeface="+mn-lt"/>
              <a:ea typeface="+mn-ea"/>
              <a:cs typeface="+mn-cs"/>
            </a:rPr>
            <a:t>百万円まで増加した。今後も、委託費用の適正化や、個別計画に従った公共施設のマネジメントを行い、経常経費の抑制に努める。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90F17F6E-2E9C-48F4-8916-FDA75CC6A4C2}"/>
            </a:ext>
          </a:extLst>
        </xdr:cNvPr>
        <xdr:cNvSpPr txBox="1"/>
      </xdr:nvSpPr>
      <xdr:spPr>
        <a:xfrm>
          <a:off x="638175"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83D41771-6C89-4942-B020-E6917E975117}"/>
            </a:ext>
          </a:extLst>
        </xdr:cNvPr>
        <xdr:cNvCxnSpPr/>
      </xdr:nvCxnSpPr>
      <xdr:spPr>
        <a:xfrm>
          <a:off x="67627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F1A4A3C2-8AE4-4E78-A26B-BE4167F24BA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208216D-1C46-467D-96F0-CEBD0944F9F6}"/>
            </a:ext>
          </a:extLst>
        </xdr:cNvPr>
        <xdr:cNvCxnSpPr/>
      </xdr:nvCxnSpPr>
      <xdr:spPr>
        <a:xfrm>
          <a:off x="676275" y="1546678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4CF5D7D7-B85E-456C-9C51-7F4447BDC1DB}"/>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A1EF2B35-9002-49D9-A1BF-52141E5EE34A}"/>
            </a:ext>
          </a:extLst>
        </xdr:cNvPr>
        <xdr:cNvCxnSpPr/>
      </xdr:nvCxnSpPr>
      <xdr:spPr>
        <a:xfrm>
          <a:off x="676275" y="15122071"/>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6D84227F-8B85-408C-B90C-3C4D8669C032}"/>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621C9C47-15FC-4503-B62E-905DD472D072}"/>
            </a:ext>
          </a:extLst>
        </xdr:cNvPr>
        <xdr:cNvCxnSpPr/>
      </xdr:nvCxnSpPr>
      <xdr:spPr>
        <a:xfrm>
          <a:off x="676275" y="1477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5D0680C1-C8C8-4E3E-8B58-4EA44BA11ED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D6021277-1C0C-4147-AE8B-687E4558CE7E}"/>
            </a:ext>
          </a:extLst>
        </xdr:cNvPr>
        <xdr:cNvCxnSpPr/>
      </xdr:nvCxnSpPr>
      <xdr:spPr>
        <a:xfrm>
          <a:off x="676275" y="1443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16CF101E-1088-4A80-A5DB-B36A2B96DD4F}"/>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45AA4A45-B8EA-40DA-B9A1-40ACDE2F9C0D}"/>
            </a:ext>
          </a:extLst>
        </xdr:cNvPr>
        <xdr:cNvCxnSpPr/>
      </xdr:nvCxnSpPr>
      <xdr:spPr>
        <a:xfrm>
          <a:off x="676275" y="14087929"/>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6A1D0E83-D0C6-4E3D-A752-B54EA1BFC95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E0A0D1D8-BB33-45E0-AB6B-727E096225BE}"/>
            </a:ext>
          </a:extLst>
        </xdr:cNvPr>
        <xdr:cNvCxnSpPr/>
      </xdr:nvCxnSpPr>
      <xdr:spPr>
        <a:xfrm>
          <a:off x="676275" y="1374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D2F5B803-0DA1-4968-ACE8-8DDF3ADAE1F8}"/>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50AB3262-5382-4F5A-9AB9-837F6162BC6C}"/>
            </a:ext>
          </a:extLst>
        </xdr:cNvPr>
        <xdr:cNvCxnSpPr/>
      </xdr:nvCxnSpPr>
      <xdr:spPr>
        <a:xfrm>
          <a:off x="67627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F0918A3E-FA11-46F6-BD14-BC2DF05F5BD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6C7EF613-2833-4D84-83B7-28CD7FC111CA}"/>
            </a:ext>
          </a:extLst>
        </xdr:cNvPr>
        <xdr:cNvSpPr/>
      </xdr:nvSpPr>
      <xdr:spPr>
        <a:xfrm>
          <a:off x="67627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78AA6CD6-2AB2-4B67-A76D-31940BA468C2}"/>
            </a:ext>
          </a:extLst>
        </xdr:cNvPr>
        <xdr:cNvCxnSpPr/>
      </xdr:nvCxnSpPr>
      <xdr:spPr>
        <a:xfrm flipV="1">
          <a:off x="4295775"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13CB6047-7714-4056-9B5A-1DD3AF190C9A}"/>
            </a:ext>
          </a:extLst>
        </xdr:cNvPr>
        <xdr:cNvSpPr txBox="1"/>
      </xdr:nvSpPr>
      <xdr:spPr>
        <a:xfrm>
          <a:off x="43561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8CD8D0DC-DBDD-40E9-83B9-C0345DBC5C99}"/>
            </a:ext>
          </a:extLst>
        </xdr:cNvPr>
        <xdr:cNvCxnSpPr/>
      </xdr:nvCxnSpPr>
      <xdr:spPr>
        <a:xfrm>
          <a:off x="4206875" y="153707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587D0D07-EDCF-49D4-8A38-5AFB019160A4}"/>
            </a:ext>
          </a:extLst>
        </xdr:cNvPr>
        <xdr:cNvSpPr txBox="1"/>
      </xdr:nvSpPr>
      <xdr:spPr>
        <a:xfrm>
          <a:off x="43561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8963D3F0-9F0C-4596-80AC-54E51FBE6701}"/>
            </a:ext>
          </a:extLst>
        </xdr:cNvPr>
        <xdr:cNvCxnSpPr/>
      </xdr:nvCxnSpPr>
      <xdr:spPr>
        <a:xfrm>
          <a:off x="4206875" y="138125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69503</xdr:rowOff>
    </xdr:from>
    <xdr:to>
      <xdr:col>23</xdr:col>
      <xdr:colOff>133350</xdr:colOff>
      <xdr:row>85</xdr:row>
      <xdr:rowOff>50502</xdr:rowOff>
    </xdr:to>
    <xdr:cxnSp macro="">
      <xdr:nvCxnSpPr>
        <xdr:cNvPr id="198" name="直線コネクタ 197">
          <a:extLst>
            <a:ext uri="{FF2B5EF4-FFF2-40B4-BE49-F238E27FC236}">
              <a16:creationId xmlns:a16="http://schemas.microsoft.com/office/drawing/2014/main" id="{6ACE6AE4-7364-4C77-9311-43560C865A98}"/>
            </a:ext>
          </a:extLst>
        </xdr:cNvPr>
        <xdr:cNvCxnSpPr/>
      </xdr:nvCxnSpPr>
      <xdr:spPr>
        <a:xfrm>
          <a:off x="3571875" y="14471303"/>
          <a:ext cx="723900" cy="15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6D446E9C-BC24-47A8-B92A-4BEF87F660C0}"/>
            </a:ext>
          </a:extLst>
        </xdr:cNvPr>
        <xdr:cNvSpPr txBox="1"/>
      </xdr:nvSpPr>
      <xdr:spPr>
        <a:xfrm>
          <a:off x="43561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A3749750-135C-4DE2-9951-6599D7E709EA}"/>
            </a:ext>
          </a:extLst>
        </xdr:cNvPr>
        <xdr:cNvSpPr/>
      </xdr:nvSpPr>
      <xdr:spPr>
        <a:xfrm>
          <a:off x="4244975"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9764</xdr:rowOff>
    </xdr:from>
    <xdr:to>
      <xdr:col>19</xdr:col>
      <xdr:colOff>133350</xdr:colOff>
      <xdr:row>84</xdr:row>
      <xdr:rowOff>69503</xdr:rowOff>
    </xdr:to>
    <xdr:cxnSp macro="">
      <xdr:nvCxnSpPr>
        <xdr:cNvPr id="201" name="直線コネクタ 200">
          <a:extLst>
            <a:ext uri="{FF2B5EF4-FFF2-40B4-BE49-F238E27FC236}">
              <a16:creationId xmlns:a16="http://schemas.microsoft.com/office/drawing/2014/main" id="{2A37ECA6-4AEB-4D5F-A43C-8FD84F2F6F45}"/>
            </a:ext>
          </a:extLst>
        </xdr:cNvPr>
        <xdr:cNvCxnSpPr/>
      </xdr:nvCxnSpPr>
      <xdr:spPr>
        <a:xfrm>
          <a:off x="2797175" y="14411564"/>
          <a:ext cx="774700" cy="5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F2B0A0D2-4A52-4700-A361-987AD09EB46A}"/>
            </a:ext>
          </a:extLst>
        </xdr:cNvPr>
        <xdr:cNvSpPr/>
      </xdr:nvSpPr>
      <xdr:spPr>
        <a:xfrm>
          <a:off x="3521075"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B744C399-1E18-49C6-9DE0-903EFF609B4F}"/>
            </a:ext>
          </a:extLst>
        </xdr:cNvPr>
        <xdr:cNvSpPr txBox="1"/>
      </xdr:nvSpPr>
      <xdr:spPr>
        <a:xfrm>
          <a:off x="3248025"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127315</xdr:rowOff>
    </xdr:from>
    <xdr:to>
      <xdr:col>15</xdr:col>
      <xdr:colOff>82550</xdr:colOff>
      <xdr:row>84</xdr:row>
      <xdr:rowOff>9764</xdr:rowOff>
    </xdr:to>
    <xdr:cxnSp macro="">
      <xdr:nvCxnSpPr>
        <xdr:cNvPr id="204" name="直線コネクタ 203">
          <a:extLst>
            <a:ext uri="{FF2B5EF4-FFF2-40B4-BE49-F238E27FC236}">
              <a16:creationId xmlns:a16="http://schemas.microsoft.com/office/drawing/2014/main" id="{AA4CD095-3774-49BE-B484-DB61A85003E5}"/>
            </a:ext>
          </a:extLst>
        </xdr:cNvPr>
        <xdr:cNvCxnSpPr/>
      </xdr:nvCxnSpPr>
      <xdr:spPr>
        <a:xfrm>
          <a:off x="2022475" y="14357665"/>
          <a:ext cx="7747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DFFCE690-8179-4213-A7C2-EE0DF42F0C49}"/>
            </a:ext>
          </a:extLst>
        </xdr:cNvPr>
        <xdr:cNvSpPr/>
      </xdr:nvSpPr>
      <xdr:spPr>
        <a:xfrm>
          <a:off x="2746375"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4C522BAC-3199-42EA-8092-C3E5060A0EBD}"/>
            </a:ext>
          </a:extLst>
        </xdr:cNvPr>
        <xdr:cNvSpPr txBox="1"/>
      </xdr:nvSpPr>
      <xdr:spPr>
        <a:xfrm>
          <a:off x="2473325"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128750</xdr:rowOff>
    </xdr:from>
    <xdr:to>
      <xdr:col>11</xdr:col>
      <xdr:colOff>31750</xdr:colOff>
      <xdr:row>83</xdr:row>
      <xdr:rowOff>127315</xdr:rowOff>
    </xdr:to>
    <xdr:cxnSp macro="">
      <xdr:nvCxnSpPr>
        <xdr:cNvPr id="207" name="直線コネクタ 206">
          <a:extLst>
            <a:ext uri="{FF2B5EF4-FFF2-40B4-BE49-F238E27FC236}">
              <a16:creationId xmlns:a16="http://schemas.microsoft.com/office/drawing/2014/main" id="{2E54F12D-FA14-41D6-B948-B9AC3F60C62E}"/>
            </a:ext>
          </a:extLst>
        </xdr:cNvPr>
        <xdr:cNvCxnSpPr/>
      </xdr:nvCxnSpPr>
      <xdr:spPr>
        <a:xfrm>
          <a:off x="1266825" y="14187650"/>
          <a:ext cx="755650" cy="17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C1A58CB6-0811-4AEB-83D5-2A2C7C199FF6}"/>
            </a:ext>
          </a:extLst>
        </xdr:cNvPr>
        <xdr:cNvSpPr/>
      </xdr:nvSpPr>
      <xdr:spPr>
        <a:xfrm>
          <a:off x="1990725" y="139938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4A99C5F4-5FD7-4AE9-A4DC-D2EF5476F934}"/>
            </a:ext>
          </a:extLst>
        </xdr:cNvPr>
        <xdr:cNvSpPr txBox="1"/>
      </xdr:nvSpPr>
      <xdr:spPr>
        <a:xfrm>
          <a:off x="1698625"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4CAE9E23-F67C-41CC-BC65-C1ACF14063AD}"/>
            </a:ext>
          </a:extLst>
        </xdr:cNvPr>
        <xdr:cNvSpPr/>
      </xdr:nvSpPr>
      <xdr:spPr>
        <a:xfrm>
          <a:off x="1225550" y="139653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a:extLst>
            <a:ext uri="{FF2B5EF4-FFF2-40B4-BE49-F238E27FC236}">
              <a16:creationId xmlns:a16="http://schemas.microsoft.com/office/drawing/2014/main" id="{7073F12B-2792-4D89-9ECD-5D0F23FEC581}"/>
            </a:ext>
          </a:extLst>
        </xdr:cNvPr>
        <xdr:cNvSpPr txBox="1"/>
      </xdr:nvSpPr>
      <xdr:spPr>
        <a:xfrm>
          <a:off x="923925"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2150541-3617-460E-B741-1F23CA6F5DE0}"/>
            </a:ext>
          </a:extLst>
        </xdr:cNvPr>
        <xdr:cNvSpPr txBox="1"/>
      </xdr:nvSpPr>
      <xdr:spPr>
        <a:xfrm>
          <a:off x="41084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74AF294-C444-4837-BDC8-42F6F6F4C7B2}"/>
            </a:ext>
          </a:extLst>
        </xdr:cNvPr>
        <xdr:cNvSpPr txBox="1"/>
      </xdr:nvSpPr>
      <xdr:spPr>
        <a:xfrm>
          <a:off x="33845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671A3A2-8B90-4CA1-92FA-8A09DC5B270B}"/>
            </a:ext>
          </a:extLst>
        </xdr:cNvPr>
        <xdr:cNvSpPr txBox="1"/>
      </xdr:nvSpPr>
      <xdr:spPr>
        <a:xfrm>
          <a:off x="26098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C5D1C216-75D0-414F-8120-5945079381F2}"/>
            </a:ext>
          </a:extLst>
        </xdr:cNvPr>
        <xdr:cNvSpPr txBox="1"/>
      </xdr:nvSpPr>
      <xdr:spPr>
        <a:xfrm>
          <a:off x="18351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AEAF2251-613D-49E5-9A85-0151D96F0282}"/>
            </a:ext>
          </a:extLst>
        </xdr:cNvPr>
        <xdr:cNvSpPr txBox="1"/>
      </xdr:nvSpPr>
      <xdr:spPr>
        <a:xfrm>
          <a:off x="1089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171152</xdr:rowOff>
    </xdr:from>
    <xdr:to>
      <xdr:col>23</xdr:col>
      <xdr:colOff>184150</xdr:colOff>
      <xdr:row>85</xdr:row>
      <xdr:rowOff>101302</xdr:rowOff>
    </xdr:to>
    <xdr:sp macro="" textlink="">
      <xdr:nvSpPr>
        <xdr:cNvPr id="217" name="楕円 216">
          <a:extLst>
            <a:ext uri="{FF2B5EF4-FFF2-40B4-BE49-F238E27FC236}">
              <a16:creationId xmlns:a16="http://schemas.microsoft.com/office/drawing/2014/main" id="{80820399-A37E-4CD1-B1CD-2676085C08E0}"/>
            </a:ext>
          </a:extLst>
        </xdr:cNvPr>
        <xdr:cNvSpPr/>
      </xdr:nvSpPr>
      <xdr:spPr>
        <a:xfrm>
          <a:off x="4244975" y="145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143229</xdr:rowOff>
    </xdr:from>
    <xdr:ext cx="762000" cy="259045"/>
    <xdr:sp macro="" textlink="">
      <xdr:nvSpPr>
        <xdr:cNvPr id="218" name="人件費・物件費等の状況該当値テキスト">
          <a:extLst>
            <a:ext uri="{FF2B5EF4-FFF2-40B4-BE49-F238E27FC236}">
              <a16:creationId xmlns:a16="http://schemas.microsoft.com/office/drawing/2014/main" id="{31A879F1-CAAC-4503-B40B-78051C8C7583}"/>
            </a:ext>
          </a:extLst>
        </xdr:cNvPr>
        <xdr:cNvSpPr txBox="1"/>
      </xdr:nvSpPr>
      <xdr:spPr>
        <a:xfrm>
          <a:off x="4356100" y="1454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18703</xdr:rowOff>
    </xdr:from>
    <xdr:to>
      <xdr:col>19</xdr:col>
      <xdr:colOff>184150</xdr:colOff>
      <xdr:row>84</xdr:row>
      <xdr:rowOff>120303</xdr:rowOff>
    </xdr:to>
    <xdr:sp macro="" textlink="">
      <xdr:nvSpPr>
        <xdr:cNvPr id="219" name="楕円 218">
          <a:extLst>
            <a:ext uri="{FF2B5EF4-FFF2-40B4-BE49-F238E27FC236}">
              <a16:creationId xmlns:a16="http://schemas.microsoft.com/office/drawing/2014/main" id="{C7749D17-53B4-43E5-B984-E2D6B3D345A7}"/>
            </a:ext>
          </a:extLst>
        </xdr:cNvPr>
        <xdr:cNvSpPr/>
      </xdr:nvSpPr>
      <xdr:spPr>
        <a:xfrm>
          <a:off x="3521075" y="144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105080</xdr:rowOff>
    </xdr:from>
    <xdr:ext cx="736600" cy="259045"/>
    <xdr:sp macro="" textlink="">
      <xdr:nvSpPr>
        <xdr:cNvPr id="220" name="テキスト ボックス 219">
          <a:extLst>
            <a:ext uri="{FF2B5EF4-FFF2-40B4-BE49-F238E27FC236}">
              <a16:creationId xmlns:a16="http://schemas.microsoft.com/office/drawing/2014/main" id="{6AD5B5EB-4525-4616-9B1D-B931B4B656FA}"/>
            </a:ext>
          </a:extLst>
        </xdr:cNvPr>
        <xdr:cNvSpPr txBox="1"/>
      </xdr:nvSpPr>
      <xdr:spPr>
        <a:xfrm>
          <a:off x="3248025" y="1450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130414</xdr:rowOff>
    </xdr:from>
    <xdr:to>
      <xdr:col>15</xdr:col>
      <xdr:colOff>133350</xdr:colOff>
      <xdr:row>84</xdr:row>
      <xdr:rowOff>60564</xdr:rowOff>
    </xdr:to>
    <xdr:sp macro="" textlink="">
      <xdr:nvSpPr>
        <xdr:cNvPr id="221" name="楕円 220">
          <a:extLst>
            <a:ext uri="{FF2B5EF4-FFF2-40B4-BE49-F238E27FC236}">
              <a16:creationId xmlns:a16="http://schemas.microsoft.com/office/drawing/2014/main" id="{B6DD2BAD-4C60-47E3-894B-09FEF4CD22AE}"/>
            </a:ext>
          </a:extLst>
        </xdr:cNvPr>
        <xdr:cNvSpPr/>
      </xdr:nvSpPr>
      <xdr:spPr>
        <a:xfrm>
          <a:off x="2746375" y="143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45341</xdr:rowOff>
    </xdr:from>
    <xdr:ext cx="762000" cy="259045"/>
    <xdr:sp macro="" textlink="">
      <xdr:nvSpPr>
        <xdr:cNvPr id="222" name="テキスト ボックス 221">
          <a:extLst>
            <a:ext uri="{FF2B5EF4-FFF2-40B4-BE49-F238E27FC236}">
              <a16:creationId xmlns:a16="http://schemas.microsoft.com/office/drawing/2014/main" id="{090B1488-4FF6-481F-8BB6-09C9DF356BD8}"/>
            </a:ext>
          </a:extLst>
        </xdr:cNvPr>
        <xdr:cNvSpPr txBox="1"/>
      </xdr:nvSpPr>
      <xdr:spPr>
        <a:xfrm>
          <a:off x="2473325" y="144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76515</xdr:rowOff>
    </xdr:from>
    <xdr:to>
      <xdr:col>11</xdr:col>
      <xdr:colOff>82550</xdr:colOff>
      <xdr:row>84</xdr:row>
      <xdr:rowOff>6665</xdr:rowOff>
    </xdr:to>
    <xdr:sp macro="" textlink="">
      <xdr:nvSpPr>
        <xdr:cNvPr id="223" name="楕円 222">
          <a:extLst>
            <a:ext uri="{FF2B5EF4-FFF2-40B4-BE49-F238E27FC236}">
              <a16:creationId xmlns:a16="http://schemas.microsoft.com/office/drawing/2014/main" id="{B9B013D8-FB0F-465A-AEDD-D40788A17EC8}"/>
            </a:ext>
          </a:extLst>
        </xdr:cNvPr>
        <xdr:cNvSpPr/>
      </xdr:nvSpPr>
      <xdr:spPr>
        <a:xfrm>
          <a:off x="1990725" y="14306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162892</xdr:rowOff>
    </xdr:from>
    <xdr:ext cx="762000" cy="259045"/>
    <xdr:sp macro="" textlink="">
      <xdr:nvSpPr>
        <xdr:cNvPr id="224" name="テキスト ボックス 223">
          <a:extLst>
            <a:ext uri="{FF2B5EF4-FFF2-40B4-BE49-F238E27FC236}">
              <a16:creationId xmlns:a16="http://schemas.microsoft.com/office/drawing/2014/main" id="{6E8ADB90-3B10-4A80-8505-C194BA65C271}"/>
            </a:ext>
          </a:extLst>
        </xdr:cNvPr>
        <xdr:cNvSpPr txBox="1"/>
      </xdr:nvSpPr>
      <xdr:spPr>
        <a:xfrm>
          <a:off x="1698625" y="143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77950</xdr:rowOff>
    </xdr:from>
    <xdr:to>
      <xdr:col>7</xdr:col>
      <xdr:colOff>31750</xdr:colOff>
      <xdr:row>83</xdr:row>
      <xdr:rowOff>8100</xdr:rowOff>
    </xdr:to>
    <xdr:sp macro="" textlink="">
      <xdr:nvSpPr>
        <xdr:cNvPr id="225" name="楕円 224">
          <a:extLst>
            <a:ext uri="{FF2B5EF4-FFF2-40B4-BE49-F238E27FC236}">
              <a16:creationId xmlns:a16="http://schemas.microsoft.com/office/drawing/2014/main" id="{D81EC966-69CD-49CE-A34E-E2FB9FBC2A21}"/>
            </a:ext>
          </a:extLst>
        </xdr:cNvPr>
        <xdr:cNvSpPr/>
      </xdr:nvSpPr>
      <xdr:spPr>
        <a:xfrm>
          <a:off x="1225550" y="14136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164327</xdr:rowOff>
    </xdr:from>
    <xdr:ext cx="762000" cy="259045"/>
    <xdr:sp macro="" textlink="">
      <xdr:nvSpPr>
        <xdr:cNvPr id="226" name="テキスト ボックス 225">
          <a:extLst>
            <a:ext uri="{FF2B5EF4-FFF2-40B4-BE49-F238E27FC236}">
              <a16:creationId xmlns:a16="http://schemas.microsoft.com/office/drawing/2014/main" id="{D4CB9011-BFAA-428D-9B14-67E52ACE7ACA}"/>
            </a:ext>
          </a:extLst>
        </xdr:cNvPr>
        <xdr:cNvSpPr txBox="1"/>
      </xdr:nvSpPr>
      <xdr:spPr>
        <a:xfrm>
          <a:off x="923925" y="1422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6CAEFF3D-5321-486B-89CE-C8A30F2F775B}"/>
            </a:ext>
          </a:extLst>
        </xdr:cNvPr>
        <xdr:cNvSpPr/>
      </xdr:nvSpPr>
      <xdr:spPr>
        <a:xfrm>
          <a:off x="1108392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F7EBC9C0-CCF1-4149-9148-42D65EB6B327}"/>
            </a:ext>
          </a:extLst>
        </xdr:cNvPr>
        <xdr:cNvSpPr txBox="1"/>
      </xdr:nvSpPr>
      <xdr:spPr>
        <a:xfrm>
          <a:off x="11793722"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6B83CEE9-D667-4A2D-922E-8EE5817B6DBD}"/>
            </a:ext>
          </a:extLst>
        </xdr:cNvPr>
        <xdr:cNvSpPr txBox="1"/>
      </xdr:nvSpPr>
      <xdr:spPr>
        <a:xfrm>
          <a:off x="13345930"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9D68B547-9E80-4815-8C66-22744ED534BF}"/>
            </a:ext>
          </a:extLst>
        </xdr:cNvPr>
        <xdr:cNvSpPr/>
      </xdr:nvSpPr>
      <xdr:spPr>
        <a:xfrm>
          <a:off x="15541625" y="1289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610D21E7-B02A-49B5-BDB6-FECB664DB82B}"/>
            </a:ext>
          </a:extLst>
        </xdr:cNvPr>
        <xdr:cNvSpPr/>
      </xdr:nvSpPr>
      <xdr:spPr>
        <a:xfrm>
          <a:off x="15541625" y="1308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C147ED8C-8914-4CCA-9F42-E65F10FC0B50}"/>
            </a:ext>
          </a:extLst>
        </xdr:cNvPr>
        <xdr:cNvSpPr/>
      </xdr:nvSpPr>
      <xdr:spPr>
        <a:xfrm>
          <a:off x="1696402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7EA66ABE-BF7B-473A-8A46-948C092DFABC}"/>
            </a:ext>
          </a:extLst>
        </xdr:cNvPr>
        <xdr:cNvSpPr/>
      </xdr:nvSpPr>
      <xdr:spPr>
        <a:xfrm>
          <a:off x="1696402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9998271D-0D06-4403-80D2-8EC615EA0CD8}"/>
            </a:ext>
          </a:extLst>
        </xdr:cNvPr>
        <xdr:cNvSpPr/>
      </xdr:nvSpPr>
      <xdr:spPr>
        <a:xfrm>
          <a:off x="182245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63298517-3B98-41DB-AE3D-A349C11ADB9E}"/>
            </a:ext>
          </a:extLst>
        </xdr:cNvPr>
        <xdr:cNvSpPr/>
      </xdr:nvSpPr>
      <xdr:spPr>
        <a:xfrm>
          <a:off x="182245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8A5494FD-2F63-45A5-8B79-41A323EBC395}"/>
            </a:ext>
          </a:extLst>
        </xdr:cNvPr>
        <xdr:cNvSpPr/>
      </xdr:nvSpPr>
      <xdr:spPr>
        <a:xfrm>
          <a:off x="1108392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3F92D39C-A66D-4BCC-A949-85193D2A8DAF}"/>
            </a:ext>
          </a:extLst>
        </xdr:cNvPr>
        <xdr:cNvSpPr/>
      </xdr:nvSpPr>
      <xdr:spPr>
        <a:xfrm>
          <a:off x="1564005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2E4DAE0E-414E-4AD0-A056-5AFA4A3CAEE3}"/>
            </a:ext>
          </a:extLst>
        </xdr:cNvPr>
        <xdr:cNvSpPr/>
      </xdr:nvSpPr>
      <xdr:spPr>
        <a:xfrm>
          <a:off x="15640050" y="1339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10B4A556-8080-4967-9B6D-DE9B90901320}"/>
            </a:ext>
          </a:extLst>
        </xdr:cNvPr>
        <xdr:cNvSpPr txBox="1"/>
      </xdr:nvSpPr>
      <xdr:spPr>
        <a:xfrm>
          <a:off x="15748000" y="1371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前年度から変わらず</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であり、類似団体平均と同程度になっている。</a:t>
          </a:r>
          <a:endParaRPr lang="ja-JP" altLang="ja-JP" sz="1400">
            <a:effectLst/>
          </a:endParaRPr>
        </a:p>
        <a:p>
          <a:r>
            <a:rPr kumimoji="1" lang="ja-JP" altLang="ja-JP" sz="1100">
              <a:solidFill>
                <a:schemeClr val="dk1"/>
              </a:solidFill>
              <a:effectLst/>
              <a:latin typeface="+mn-lt"/>
              <a:ea typeface="+mn-ea"/>
              <a:cs typeface="+mn-cs"/>
            </a:rPr>
            <a:t>今後も類似団体等の動向に注視しながら、給与の適正化に努める。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F86624E8-BADF-4FCD-B476-98461753A307}"/>
            </a:ext>
          </a:extLst>
        </xdr:cNvPr>
        <xdr:cNvCxnSpPr/>
      </xdr:nvCxnSpPr>
      <xdr:spPr>
        <a:xfrm>
          <a:off x="1108392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F1B351D0-0D4A-4EBC-B70F-0F01B54B3CEC}"/>
            </a:ext>
          </a:extLst>
        </xdr:cNvPr>
        <xdr:cNvSpPr txBox="1"/>
      </xdr:nvSpPr>
      <xdr:spPr>
        <a:xfrm>
          <a:off x="10436225"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951BE333-8622-41CB-8563-B3FDD64B7876}"/>
            </a:ext>
          </a:extLst>
        </xdr:cNvPr>
        <xdr:cNvCxnSpPr/>
      </xdr:nvCxnSpPr>
      <xdr:spPr>
        <a:xfrm>
          <a:off x="11083925" y="154093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CD6C99CB-D553-43C3-A952-2DAFBB98105D}"/>
            </a:ext>
          </a:extLst>
        </xdr:cNvPr>
        <xdr:cNvSpPr txBox="1"/>
      </xdr:nvSpPr>
      <xdr:spPr>
        <a:xfrm>
          <a:off x="10436225"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1972BA9C-58FC-423C-B2B2-B76AA8D3FFEE}"/>
            </a:ext>
          </a:extLst>
        </xdr:cNvPr>
        <xdr:cNvCxnSpPr/>
      </xdr:nvCxnSpPr>
      <xdr:spPr>
        <a:xfrm>
          <a:off x="11083925" y="150071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50923822-E016-45BE-A0B2-ECFDEC17E517}"/>
            </a:ext>
          </a:extLst>
        </xdr:cNvPr>
        <xdr:cNvSpPr txBox="1"/>
      </xdr:nvSpPr>
      <xdr:spPr>
        <a:xfrm>
          <a:off x="10436225"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C77B29CC-22E7-4F70-BFFF-5D406096E13D}"/>
            </a:ext>
          </a:extLst>
        </xdr:cNvPr>
        <xdr:cNvCxnSpPr/>
      </xdr:nvCxnSpPr>
      <xdr:spPr>
        <a:xfrm>
          <a:off x="11083925" y="1460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B3C796A6-6CDF-42D8-8994-45245D072024}"/>
            </a:ext>
          </a:extLst>
        </xdr:cNvPr>
        <xdr:cNvSpPr txBox="1"/>
      </xdr:nvSpPr>
      <xdr:spPr>
        <a:xfrm>
          <a:off x="10436225"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5CCBFD2C-05D2-43CA-91DC-CF6FB6040947}"/>
            </a:ext>
          </a:extLst>
        </xdr:cNvPr>
        <xdr:cNvCxnSpPr/>
      </xdr:nvCxnSpPr>
      <xdr:spPr>
        <a:xfrm>
          <a:off x="11083925" y="142028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3E487D92-0AD4-4FCE-9281-5C7FDBBD8662}"/>
            </a:ext>
          </a:extLst>
        </xdr:cNvPr>
        <xdr:cNvSpPr txBox="1"/>
      </xdr:nvSpPr>
      <xdr:spPr>
        <a:xfrm>
          <a:off x="1043622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947E5030-386B-42BF-9EC3-D994C2B936E6}"/>
            </a:ext>
          </a:extLst>
        </xdr:cNvPr>
        <xdr:cNvCxnSpPr/>
      </xdr:nvCxnSpPr>
      <xdr:spPr>
        <a:xfrm>
          <a:off x="11083925" y="138006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8C7BC194-F7A5-474A-81C3-57EC24FFAC21}"/>
            </a:ext>
          </a:extLst>
        </xdr:cNvPr>
        <xdr:cNvSpPr txBox="1"/>
      </xdr:nvSpPr>
      <xdr:spPr>
        <a:xfrm>
          <a:off x="1043622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69DDE27A-C801-4B82-90FF-C90DFA7749B9}"/>
            </a:ext>
          </a:extLst>
        </xdr:cNvPr>
        <xdr:cNvCxnSpPr/>
      </xdr:nvCxnSpPr>
      <xdr:spPr>
        <a:xfrm>
          <a:off x="1108392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1FE534FC-6A5C-4D2D-88CE-81482921DE5B}"/>
            </a:ext>
          </a:extLst>
        </xdr:cNvPr>
        <xdr:cNvSpPr txBox="1"/>
      </xdr:nvSpPr>
      <xdr:spPr>
        <a:xfrm>
          <a:off x="1043622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26E15E5D-2580-4E30-A97F-3EBEC71EAB5D}"/>
            </a:ext>
          </a:extLst>
        </xdr:cNvPr>
        <xdr:cNvSpPr/>
      </xdr:nvSpPr>
      <xdr:spPr>
        <a:xfrm>
          <a:off x="1108392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8A8D3288-30F2-4F98-9E3F-EBCDE254B35C}"/>
            </a:ext>
          </a:extLst>
        </xdr:cNvPr>
        <xdr:cNvCxnSpPr/>
      </xdr:nvCxnSpPr>
      <xdr:spPr>
        <a:xfrm flipV="1">
          <a:off x="14703425"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DEF6EC0E-F899-4A6E-95A8-A145D743D3A8}"/>
            </a:ext>
          </a:extLst>
        </xdr:cNvPr>
        <xdr:cNvSpPr txBox="1"/>
      </xdr:nvSpPr>
      <xdr:spPr>
        <a:xfrm>
          <a:off x="14792325"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40A24899-F0D6-4CB2-A8ED-E8A2191822C0}"/>
            </a:ext>
          </a:extLst>
        </xdr:cNvPr>
        <xdr:cNvCxnSpPr/>
      </xdr:nvCxnSpPr>
      <xdr:spPr>
        <a:xfrm>
          <a:off x="14643100" y="153959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F0A770DE-B625-40DE-8882-2058AB01360D}"/>
            </a:ext>
          </a:extLst>
        </xdr:cNvPr>
        <xdr:cNvSpPr txBox="1"/>
      </xdr:nvSpPr>
      <xdr:spPr>
        <a:xfrm>
          <a:off x="14792325"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38ACC4AC-5012-4593-AFCB-23058026908D}"/>
            </a:ext>
          </a:extLst>
        </xdr:cNvPr>
        <xdr:cNvCxnSpPr/>
      </xdr:nvCxnSpPr>
      <xdr:spPr>
        <a:xfrm>
          <a:off x="14643100" y="137604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86</xdr:row>
      <xdr:rowOff>21166</xdr:rowOff>
    </xdr:to>
    <xdr:cxnSp macro="">
      <xdr:nvCxnSpPr>
        <xdr:cNvPr id="260" name="直線コネクタ 259">
          <a:extLst>
            <a:ext uri="{FF2B5EF4-FFF2-40B4-BE49-F238E27FC236}">
              <a16:creationId xmlns:a16="http://schemas.microsoft.com/office/drawing/2014/main" id="{7560F37A-A5EC-4547-A02F-363283D761A7}"/>
            </a:ext>
          </a:extLst>
        </xdr:cNvPr>
        <xdr:cNvCxnSpPr/>
      </xdr:nvCxnSpPr>
      <xdr:spPr>
        <a:xfrm flipV="1">
          <a:off x="13979525" y="14645216"/>
          <a:ext cx="7239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2AF39AF1-54B7-4221-A945-C1F2FBA9E24A}"/>
            </a:ext>
          </a:extLst>
        </xdr:cNvPr>
        <xdr:cNvSpPr txBox="1"/>
      </xdr:nvSpPr>
      <xdr:spPr>
        <a:xfrm>
          <a:off x="14792325"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BEE8CB8-9F40-46BB-B493-CE54F8AE7017}"/>
            </a:ext>
          </a:extLst>
        </xdr:cNvPr>
        <xdr:cNvSpPr/>
      </xdr:nvSpPr>
      <xdr:spPr>
        <a:xfrm>
          <a:off x="14662150" y="1459441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63" name="直線コネクタ 262">
          <a:extLst>
            <a:ext uri="{FF2B5EF4-FFF2-40B4-BE49-F238E27FC236}">
              <a16:creationId xmlns:a16="http://schemas.microsoft.com/office/drawing/2014/main" id="{F9475EEB-34CD-4135-A59F-FBAD9F569186}"/>
            </a:ext>
          </a:extLst>
        </xdr:cNvPr>
        <xdr:cNvCxnSpPr/>
      </xdr:nvCxnSpPr>
      <xdr:spPr>
        <a:xfrm>
          <a:off x="13214350" y="1476586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970B6707-482E-43BA-886D-81B0A73B8F8F}"/>
            </a:ext>
          </a:extLst>
        </xdr:cNvPr>
        <xdr:cNvSpPr/>
      </xdr:nvSpPr>
      <xdr:spPr>
        <a:xfrm>
          <a:off x="13938250" y="1459441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EFAFDA78-5F53-45E2-B535-0F988D05AE98}"/>
            </a:ext>
          </a:extLst>
        </xdr:cNvPr>
        <xdr:cNvSpPr txBox="1"/>
      </xdr:nvSpPr>
      <xdr:spPr>
        <a:xfrm>
          <a:off x="13655675"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21166</xdr:rowOff>
    </xdr:to>
    <xdr:cxnSp macro="">
      <xdr:nvCxnSpPr>
        <xdr:cNvPr id="266" name="直線コネクタ 265">
          <a:extLst>
            <a:ext uri="{FF2B5EF4-FFF2-40B4-BE49-F238E27FC236}">
              <a16:creationId xmlns:a16="http://schemas.microsoft.com/office/drawing/2014/main" id="{E8013B45-0B5E-4BED-B954-452AD357F53A}"/>
            </a:ext>
          </a:extLst>
        </xdr:cNvPr>
        <xdr:cNvCxnSpPr/>
      </xdr:nvCxnSpPr>
      <xdr:spPr>
        <a:xfrm>
          <a:off x="12458700" y="14739055"/>
          <a:ext cx="7556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5326C3BF-6FAC-4083-9317-7AC7910485A2}"/>
            </a:ext>
          </a:extLst>
        </xdr:cNvPr>
        <xdr:cNvSpPr/>
      </xdr:nvSpPr>
      <xdr:spPr>
        <a:xfrm>
          <a:off x="13182600" y="146480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a:extLst>
            <a:ext uri="{FF2B5EF4-FFF2-40B4-BE49-F238E27FC236}">
              <a16:creationId xmlns:a16="http://schemas.microsoft.com/office/drawing/2014/main" id="{919F9A58-03AA-4BAA-BAB3-D65D0D01AEDB}"/>
            </a:ext>
          </a:extLst>
        </xdr:cNvPr>
        <xdr:cNvSpPr txBox="1"/>
      </xdr:nvSpPr>
      <xdr:spPr>
        <a:xfrm>
          <a:off x="12880975"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47978</xdr:rowOff>
    </xdr:to>
    <xdr:cxnSp macro="">
      <xdr:nvCxnSpPr>
        <xdr:cNvPr id="269" name="直線コネクタ 268">
          <a:extLst>
            <a:ext uri="{FF2B5EF4-FFF2-40B4-BE49-F238E27FC236}">
              <a16:creationId xmlns:a16="http://schemas.microsoft.com/office/drawing/2014/main" id="{08CB8392-0FE9-4A73-9F62-70CE5E9C91D2}"/>
            </a:ext>
          </a:extLst>
        </xdr:cNvPr>
        <xdr:cNvCxnSpPr/>
      </xdr:nvCxnSpPr>
      <xdr:spPr>
        <a:xfrm flipV="1">
          <a:off x="11684000" y="14739055"/>
          <a:ext cx="7747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83D4CD1A-32EA-4AF7-98F5-6170541408C8}"/>
            </a:ext>
          </a:extLst>
        </xdr:cNvPr>
        <xdr:cNvSpPr/>
      </xdr:nvSpPr>
      <xdr:spPr>
        <a:xfrm>
          <a:off x="12407900" y="146480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6F550B24-FF7B-4E9D-8707-92ABFB15128E}"/>
            </a:ext>
          </a:extLst>
        </xdr:cNvPr>
        <xdr:cNvSpPr txBox="1"/>
      </xdr:nvSpPr>
      <xdr:spPr>
        <a:xfrm>
          <a:off x="12125325"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69E695F2-4A9D-46F7-9B2E-9E9E72A431AA}"/>
            </a:ext>
          </a:extLst>
        </xdr:cNvPr>
        <xdr:cNvSpPr/>
      </xdr:nvSpPr>
      <xdr:spPr>
        <a:xfrm>
          <a:off x="11633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4D9894F7-09E5-4D2F-BA70-C608A63BCCE1}"/>
            </a:ext>
          </a:extLst>
        </xdr:cNvPr>
        <xdr:cNvSpPr txBox="1"/>
      </xdr:nvSpPr>
      <xdr:spPr>
        <a:xfrm>
          <a:off x="1136015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942D63F-D3AC-407B-BC79-000657F58A9A}"/>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ACE7276-04A9-4D55-8E21-8967F872DBEE}"/>
            </a:ext>
          </a:extLst>
        </xdr:cNvPr>
        <xdr:cNvSpPr txBox="1"/>
      </xdr:nvSpPr>
      <xdr:spPr>
        <a:xfrm>
          <a:off x="13792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158B459-D9AD-48C6-B6A6-BDA34B081CF7}"/>
            </a:ext>
          </a:extLst>
        </xdr:cNvPr>
        <xdr:cNvSpPr txBox="1"/>
      </xdr:nvSpPr>
      <xdr:spPr>
        <a:xfrm>
          <a:off x="13027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2D196475-0B26-43FC-A19B-D06FE80FA401}"/>
            </a:ext>
          </a:extLst>
        </xdr:cNvPr>
        <xdr:cNvSpPr txBox="1"/>
      </xdr:nvSpPr>
      <xdr:spPr>
        <a:xfrm>
          <a:off x="122713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2DD78E4-356F-4688-8552-E9A20BE1C1AD}"/>
            </a:ext>
          </a:extLst>
        </xdr:cNvPr>
        <xdr:cNvSpPr txBox="1"/>
      </xdr:nvSpPr>
      <xdr:spPr>
        <a:xfrm>
          <a:off x="114966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9" name="楕円 278">
          <a:extLst>
            <a:ext uri="{FF2B5EF4-FFF2-40B4-BE49-F238E27FC236}">
              <a16:creationId xmlns:a16="http://schemas.microsoft.com/office/drawing/2014/main" id="{AEA90A49-49E8-465A-829B-B190D67CB203}"/>
            </a:ext>
          </a:extLst>
        </xdr:cNvPr>
        <xdr:cNvSpPr/>
      </xdr:nvSpPr>
      <xdr:spPr>
        <a:xfrm>
          <a:off x="14662150" y="1459441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80" name="給与水準   （国との比較）該当値テキスト">
          <a:extLst>
            <a:ext uri="{FF2B5EF4-FFF2-40B4-BE49-F238E27FC236}">
              <a16:creationId xmlns:a16="http://schemas.microsoft.com/office/drawing/2014/main" id="{A189770B-FF5A-4EB4-AB22-5DABC2C7A2EF}"/>
            </a:ext>
          </a:extLst>
        </xdr:cNvPr>
        <xdr:cNvSpPr txBox="1"/>
      </xdr:nvSpPr>
      <xdr:spPr>
        <a:xfrm>
          <a:off x="14792325"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1" name="楕円 280">
          <a:extLst>
            <a:ext uri="{FF2B5EF4-FFF2-40B4-BE49-F238E27FC236}">
              <a16:creationId xmlns:a16="http://schemas.microsoft.com/office/drawing/2014/main" id="{918AD7A5-41CC-4332-A58A-95C1CBBE5373}"/>
            </a:ext>
          </a:extLst>
        </xdr:cNvPr>
        <xdr:cNvSpPr/>
      </xdr:nvSpPr>
      <xdr:spPr>
        <a:xfrm>
          <a:off x="13938250" y="147150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2" name="テキスト ボックス 281">
          <a:extLst>
            <a:ext uri="{FF2B5EF4-FFF2-40B4-BE49-F238E27FC236}">
              <a16:creationId xmlns:a16="http://schemas.microsoft.com/office/drawing/2014/main" id="{BD404AA2-637B-41CD-9EE0-C872DD56D559}"/>
            </a:ext>
          </a:extLst>
        </xdr:cNvPr>
        <xdr:cNvSpPr txBox="1"/>
      </xdr:nvSpPr>
      <xdr:spPr>
        <a:xfrm>
          <a:off x="13655675"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id="{802F926D-8683-46A9-A4E8-40744F841377}"/>
            </a:ext>
          </a:extLst>
        </xdr:cNvPr>
        <xdr:cNvSpPr/>
      </xdr:nvSpPr>
      <xdr:spPr>
        <a:xfrm>
          <a:off x="13182600" y="147150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19B86144-C9FF-4784-B97F-74DD90F9B4F3}"/>
            </a:ext>
          </a:extLst>
        </xdr:cNvPr>
        <xdr:cNvSpPr txBox="1"/>
      </xdr:nvSpPr>
      <xdr:spPr>
        <a:xfrm>
          <a:off x="12880975"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5" name="楕円 284">
          <a:extLst>
            <a:ext uri="{FF2B5EF4-FFF2-40B4-BE49-F238E27FC236}">
              <a16:creationId xmlns:a16="http://schemas.microsoft.com/office/drawing/2014/main" id="{0B0EF669-780A-4303-A179-47C4839CE222}"/>
            </a:ext>
          </a:extLst>
        </xdr:cNvPr>
        <xdr:cNvSpPr/>
      </xdr:nvSpPr>
      <xdr:spPr>
        <a:xfrm>
          <a:off x="12407900" y="14688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6" name="テキスト ボックス 285">
          <a:extLst>
            <a:ext uri="{FF2B5EF4-FFF2-40B4-BE49-F238E27FC236}">
              <a16:creationId xmlns:a16="http://schemas.microsoft.com/office/drawing/2014/main" id="{810A4866-E8A8-475C-AD23-55120B18A50D}"/>
            </a:ext>
          </a:extLst>
        </xdr:cNvPr>
        <xdr:cNvSpPr txBox="1"/>
      </xdr:nvSpPr>
      <xdr:spPr>
        <a:xfrm>
          <a:off x="12125325"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7" name="楕円 286">
          <a:extLst>
            <a:ext uri="{FF2B5EF4-FFF2-40B4-BE49-F238E27FC236}">
              <a16:creationId xmlns:a16="http://schemas.microsoft.com/office/drawing/2014/main" id="{00AC41B4-00E8-4424-AECA-C5DFF6CFEC40}"/>
            </a:ext>
          </a:extLst>
        </xdr:cNvPr>
        <xdr:cNvSpPr/>
      </xdr:nvSpPr>
      <xdr:spPr>
        <a:xfrm>
          <a:off x="11633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8" name="テキスト ボックス 287">
          <a:extLst>
            <a:ext uri="{FF2B5EF4-FFF2-40B4-BE49-F238E27FC236}">
              <a16:creationId xmlns:a16="http://schemas.microsoft.com/office/drawing/2014/main" id="{FE2DD7D2-C4E5-4AAD-A0E9-FC7177378BC0}"/>
            </a:ext>
          </a:extLst>
        </xdr:cNvPr>
        <xdr:cNvSpPr txBox="1"/>
      </xdr:nvSpPr>
      <xdr:spPr>
        <a:xfrm>
          <a:off x="1136015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12CCD59D-F484-4483-96DE-5F41C55CB1D7}"/>
            </a:ext>
          </a:extLst>
        </xdr:cNvPr>
        <xdr:cNvSpPr/>
      </xdr:nvSpPr>
      <xdr:spPr>
        <a:xfrm>
          <a:off x="1108392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69BEDEBB-0A07-4EC1-8550-87971EC00AC5}"/>
            </a:ext>
          </a:extLst>
        </xdr:cNvPr>
        <xdr:cNvSpPr txBox="1"/>
      </xdr:nvSpPr>
      <xdr:spPr>
        <a:xfrm>
          <a:off x="11546077"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D9B6ADC-8942-45F9-9E92-611A5C513475}"/>
            </a:ext>
          </a:extLst>
        </xdr:cNvPr>
        <xdr:cNvSpPr txBox="1"/>
      </xdr:nvSpPr>
      <xdr:spPr>
        <a:xfrm>
          <a:off x="13593574"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C2BBC719-9647-4483-B866-A9CFCDDCD86E}"/>
            </a:ext>
          </a:extLst>
        </xdr:cNvPr>
        <xdr:cNvSpPr/>
      </xdr:nvSpPr>
      <xdr:spPr>
        <a:xfrm>
          <a:off x="15541625" y="908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58093C00-D914-4778-A246-96E403E38EBD}"/>
            </a:ext>
          </a:extLst>
        </xdr:cNvPr>
        <xdr:cNvSpPr/>
      </xdr:nvSpPr>
      <xdr:spPr>
        <a:xfrm>
          <a:off x="15541625" y="927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E0FB5C66-04BC-40C7-A543-AAAC38D243B6}"/>
            </a:ext>
          </a:extLst>
        </xdr:cNvPr>
        <xdr:cNvSpPr/>
      </xdr:nvSpPr>
      <xdr:spPr>
        <a:xfrm>
          <a:off x="1696402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619FE81F-5342-41A5-8BC3-10B662998517}"/>
            </a:ext>
          </a:extLst>
        </xdr:cNvPr>
        <xdr:cNvSpPr/>
      </xdr:nvSpPr>
      <xdr:spPr>
        <a:xfrm>
          <a:off x="1696402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B05D81C6-F82C-40A4-BA99-67D611955EE7}"/>
            </a:ext>
          </a:extLst>
        </xdr:cNvPr>
        <xdr:cNvSpPr/>
      </xdr:nvSpPr>
      <xdr:spPr>
        <a:xfrm>
          <a:off x="182245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64ADF1E9-4E92-4D98-B092-A2F12F2B1EE3}"/>
            </a:ext>
          </a:extLst>
        </xdr:cNvPr>
        <xdr:cNvSpPr/>
      </xdr:nvSpPr>
      <xdr:spPr>
        <a:xfrm>
          <a:off x="182245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B7DCC93F-8280-46E1-92C7-D8DC359F293A}"/>
            </a:ext>
          </a:extLst>
        </xdr:cNvPr>
        <xdr:cNvSpPr/>
      </xdr:nvSpPr>
      <xdr:spPr>
        <a:xfrm>
          <a:off x="1108392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4D7B9F4E-A5C8-4182-BE52-E39811A1B0D4}"/>
            </a:ext>
          </a:extLst>
        </xdr:cNvPr>
        <xdr:cNvSpPr/>
      </xdr:nvSpPr>
      <xdr:spPr>
        <a:xfrm>
          <a:off x="1564005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855C9B1A-288C-485F-8942-F4E605CEB3A2}"/>
            </a:ext>
          </a:extLst>
        </xdr:cNvPr>
        <xdr:cNvSpPr/>
      </xdr:nvSpPr>
      <xdr:spPr>
        <a:xfrm>
          <a:off x="15640050" y="958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20FCE726-A4F3-423A-A215-1017C8BCD419}"/>
            </a:ext>
          </a:extLst>
        </xdr:cNvPr>
        <xdr:cNvSpPr txBox="1"/>
      </xdr:nvSpPr>
      <xdr:spPr>
        <a:xfrm>
          <a:off x="15748000" y="990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行財政集中プラン（平成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年度）により退職者不補充等を実施を行っているが、類似団体平均・沖縄県平均・全国平均を上回っている状況である。</a:t>
          </a:r>
          <a:endParaRPr lang="ja-JP" altLang="ja-JP" sz="1400">
            <a:effectLst/>
          </a:endParaRPr>
        </a:p>
        <a:p>
          <a:r>
            <a:rPr kumimoji="1" lang="ja-JP" altLang="ja-JP" sz="1100">
              <a:solidFill>
                <a:schemeClr val="dk1"/>
              </a:solidFill>
              <a:effectLst/>
              <a:latin typeface="+mn-lt"/>
              <a:ea typeface="+mn-ea"/>
              <a:cs typeface="+mn-cs"/>
            </a:rPr>
            <a:t>観光立村である本村の特性として、観光産業や</a:t>
          </a:r>
          <a:r>
            <a:rPr kumimoji="1" lang="en-US" altLang="ja-JP" sz="1100">
              <a:solidFill>
                <a:schemeClr val="dk1"/>
              </a:solidFill>
              <a:effectLst/>
              <a:latin typeface="+mn-lt"/>
              <a:ea typeface="+mn-ea"/>
              <a:cs typeface="+mn-cs"/>
            </a:rPr>
            <a:t>OIST</a:t>
          </a:r>
          <a:r>
            <a:rPr kumimoji="1" lang="ja-JP" altLang="ja-JP" sz="1100">
              <a:solidFill>
                <a:schemeClr val="dk1"/>
              </a:solidFill>
              <a:effectLst/>
              <a:latin typeface="+mn-lt"/>
              <a:ea typeface="+mn-ea"/>
              <a:cs typeface="+mn-cs"/>
            </a:rPr>
            <a:t>関連による流入人口の増など、多様化する村民ニーズにより、職員数の抑制が厳しい状況にはあるが、業務の体制、効率化等を検討し住民サービスを低下させることがないよう、今後も適正な定員数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193D9ADB-6E46-4E67-9307-F63FA3429702}"/>
            </a:ext>
          </a:extLst>
        </xdr:cNvPr>
        <xdr:cNvSpPr txBox="1"/>
      </xdr:nvSpPr>
      <xdr:spPr>
        <a:xfrm>
          <a:off x="11045825"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27E0238F-6F70-45D4-A576-30A9A35DF6A6}"/>
            </a:ext>
          </a:extLst>
        </xdr:cNvPr>
        <xdr:cNvCxnSpPr/>
      </xdr:nvCxnSpPr>
      <xdr:spPr>
        <a:xfrm>
          <a:off x="1108392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9BDD5B19-C08E-4DDF-81DA-2FE0587C8B53}"/>
            </a:ext>
          </a:extLst>
        </xdr:cNvPr>
        <xdr:cNvSpPr txBox="1"/>
      </xdr:nvSpPr>
      <xdr:spPr>
        <a:xfrm>
          <a:off x="10436225"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7DC6C2E5-442A-4C12-B81F-22EE48A00EE5}"/>
            </a:ext>
          </a:extLst>
        </xdr:cNvPr>
        <xdr:cNvCxnSpPr/>
      </xdr:nvCxnSpPr>
      <xdr:spPr>
        <a:xfrm>
          <a:off x="11083925" y="1151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2946C3C7-7A5C-4DA0-BFCE-D12D28586712}"/>
            </a:ext>
          </a:extLst>
        </xdr:cNvPr>
        <xdr:cNvSpPr txBox="1"/>
      </xdr:nvSpPr>
      <xdr:spPr>
        <a:xfrm>
          <a:off x="10436225"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EB36A77B-3B2B-4654-BD77-C863A163B617}"/>
            </a:ext>
          </a:extLst>
        </xdr:cNvPr>
        <xdr:cNvCxnSpPr/>
      </xdr:nvCxnSpPr>
      <xdr:spPr>
        <a:xfrm>
          <a:off x="11083925" y="1103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B4171C09-1636-4F81-84AE-C87F318A2695}"/>
            </a:ext>
          </a:extLst>
        </xdr:cNvPr>
        <xdr:cNvSpPr txBox="1"/>
      </xdr:nvSpPr>
      <xdr:spPr>
        <a:xfrm>
          <a:off x="10436225"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E6E4B21A-F25B-45A5-BE3F-2125BE21A57A}"/>
            </a:ext>
          </a:extLst>
        </xdr:cNvPr>
        <xdr:cNvCxnSpPr/>
      </xdr:nvCxnSpPr>
      <xdr:spPr>
        <a:xfrm>
          <a:off x="11083925" y="1055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7EC9FE3D-A03B-4F9A-87B4-AB03EE74E53B}"/>
            </a:ext>
          </a:extLst>
        </xdr:cNvPr>
        <xdr:cNvSpPr txBox="1"/>
      </xdr:nvSpPr>
      <xdr:spPr>
        <a:xfrm>
          <a:off x="10436225"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7340CA04-CBD6-4FD6-A514-85E9A54818E9}"/>
            </a:ext>
          </a:extLst>
        </xdr:cNvPr>
        <xdr:cNvCxnSpPr/>
      </xdr:nvCxnSpPr>
      <xdr:spPr>
        <a:xfrm>
          <a:off x="11083925" y="1007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D490DC68-1795-4DA6-B590-8CE5D1DD1B5B}"/>
            </a:ext>
          </a:extLst>
        </xdr:cNvPr>
        <xdr:cNvSpPr txBox="1"/>
      </xdr:nvSpPr>
      <xdr:spPr>
        <a:xfrm>
          <a:off x="10436225"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9556365F-153E-4A5C-ACCD-3126C352F227}"/>
            </a:ext>
          </a:extLst>
        </xdr:cNvPr>
        <xdr:cNvCxnSpPr/>
      </xdr:nvCxnSpPr>
      <xdr:spPr>
        <a:xfrm>
          <a:off x="1108392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3879D48E-3FCD-48C6-A995-84476BC0E5BE}"/>
            </a:ext>
          </a:extLst>
        </xdr:cNvPr>
        <xdr:cNvSpPr/>
      </xdr:nvSpPr>
      <xdr:spPr>
        <a:xfrm>
          <a:off x="1108392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F0345D6D-EB17-4CC4-9E58-309FE29954E4}"/>
            </a:ext>
          </a:extLst>
        </xdr:cNvPr>
        <xdr:cNvCxnSpPr/>
      </xdr:nvCxnSpPr>
      <xdr:spPr>
        <a:xfrm flipV="1">
          <a:off x="14703425"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6724A2A3-C843-45B6-8E8C-2D0306C440DE}"/>
            </a:ext>
          </a:extLst>
        </xdr:cNvPr>
        <xdr:cNvSpPr txBox="1"/>
      </xdr:nvSpPr>
      <xdr:spPr>
        <a:xfrm>
          <a:off x="14792325"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BAE1345D-C70C-4C4B-B1C1-3355CB3098E4}"/>
            </a:ext>
          </a:extLst>
        </xdr:cNvPr>
        <xdr:cNvCxnSpPr/>
      </xdr:nvCxnSpPr>
      <xdr:spPr>
        <a:xfrm>
          <a:off x="14643100" y="116105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CA7A92D6-142E-41CA-B8A2-4DA3DF09C823}"/>
            </a:ext>
          </a:extLst>
        </xdr:cNvPr>
        <xdr:cNvSpPr txBox="1"/>
      </xdr:nvSpPr>
      <xdr:spPr>
        <a:xfrm>
          <a:off x="14792325"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534A88CB-33D9-44F9-AC25-CB2E148854D8}"/>
            </a:ext>
          </a:extLst>
        </xdr:cNvPr>
        <xdr:cNvCxnSpPr/>
      </xdr:nvCxnSpPr>
      <xdr:spPr>
        <a:xfrm>
          <a:off x="14643100" y="103650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133858</xdr:rowOff>
    </xdr:from>
    <xdr:to>
      <xdr:col>81</xdr:col>
      <xdr:colOff>44450</xdr:colOff>
      <xdr:row>61</xdr:row>
      <xdr:rowOff>135306</xdr:rowOff>
    </xdr:to>
    <xdr:cxnSp macro="">
      <xdr:nvCxnSpPr>
        <xdr:cNvPr id="320" name="直線コネクタ 319">
          <a:extLst>
            <a:ext uri="{FF2B5EF4-FFF2-40B4-BE49-F238E27FC236}">
              <a16:creationId xmlns:a16="http://schemas.microsoft.com/office/drawing/2014/main" id="{EC1D7E52-AACD-4C72-B421-1F16A16848D0}"/>
            </a:ext>
          </a:extLst>
        </xdr:cNvPr>
        <xdr:cNvCxnSpPr/>
      </xdr:nvCxnSpPr>
      <xdr:spPr>
        <a:xfrm flipV="1">
          <a:off x="13979525" y="10592308"/>
          <a:ext cx="7239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6C607D1A-5FE1-4F20-9D33-923389A0D03E}"/>
            </a:ext>
          </a:extLst>
        </xdr:cNvPr>
        <xdr:cNvSpPr txBox="1"/>
      </xdr:nvSpPr>
      <xdr:spPr>
        <a:xfrm>
          <a:off x="14792325"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DD827E28-0F8F-4EB2-B11E-FF6A2F8C5E9D}"/>
            </a:ext>
          </a:extLst>
        </xdr:cNvPr>
        <xdr:cNvSpPr/>
      </xdr:nvSpPr>
      <xdr:spPr>
        <a:xfrm>
          <a:off x="14662150" y="105405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135306</xdr:rowOff>
    </xdr:from>
    <xdr:to>
      <xdr:col>77</xdr:col>
      <xdr:colOff>44450</xdr:colOff>
      <xdr:row>61</xdr:row>
      <xdr:rowOff>136754</xdr:rowOff>
    </xdr:to>
    <xdr:cxnSp macro="">
      <xdr:nvCxnSpPr>
        <xdr:cNvPr id="323" name="直線コネクタ 322">
          <a:extLst>
            <a:ext uri="{FF2B5EF4-FFF2-40B4-BE49-F238E27FC236}">
              <a16:creationId xmlns:a16="http://schemas.microsoft.com/office/drawing/2014/main" id="{CE3FAB3B-A400-4CEA-941E-749A84915BF4}"/>
            </a:ext>
          </a:extLst>
        </xdr:cNvPr>
        <xdr:cNvCxnSpPr/>
      </xdr:nvCxnSpPr>
      <xdr:spPr>
        <a:xfrm flipV="1">
          <a:off x="13214350" y="10593756"/>
          <a:ext cx="765175"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83E859CB-C9AD-4708-91DD-B81FB47F5A9C}"/>
            </a:ext>
          </a:extLst>
        </xdr:cNvPr>
        <xdr:cNvSpPr/>
      </xdr:nvSpPr>
      <xdr:spPr>
        <a:xfrm>
          <a:off x="13938250" y="1053475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9BB2740C-34D6-4054-A566-21047C68A128}"/>
            </a:ext>
          </a:extLst>
        </xdr:cNvPr>
        <xdr:cNvSpPr txBox="1"/>
      </xdr:nvSpPr>
      <xdr:spPr>
        <a:xfrm>
          <a:off x="13655675"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136754</xdr:rowOff>
    </xdr:from>
    <xdr:to>
      <xdr:col>72</xdr:col>
      <xdr:colOff>203200</xdr:colOff>
      <xdr:row>61</xdr:row>
      <xdr:rowOff>140615</xdr:rowOff>
    </xdr:to>
    <xdr:cxnSp macro="">
      <xdr:nvCxnSpPr>
        <xdr:cNvPr id="326" name="直線コネクタ 325">
          <a:extLst>
            <a:ext uri="{FF2B5EF4-FFF2-40B4-BE49-F238E27FC236}">
              <a16:creationId xmlns:a16="http://schemas.microsoft.com/office/drawing/2014/main" id="{5F746AFD-1E6D-47C6-B5EA-EE1A5086E739}"/>
            </a:ext>
          </a:extLst>
        </xdr:cNvPr>
        <xdr:cNvCxnSpPr/>
      </xdr:nvCxnSpPr>
      <xdr:spPr>
        <a:xfrm flipV="1">
          <a:off x="12458700" y="10595204"/>
          <a:ext cx="75565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A63936E9-12A9-4E28-8BAB-6FDE975E5C5F}"/>
            </a:ext>
          </a:extLst>
        </xdr:cNvPr>
        <xdr:cNvSpPr/>
      </xdr:nvSpPr>
      <xdr:spPr>
        <a:xfrm>
          <a:off x="13182600" y="105342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284522E9-E248-4C37-83B0-7BC6C999DB61}"/>
            </a:ext>
          </a:extLst>
        </xdr:cNvPr>
        <xdr:cNvSpPr txBox="1"/>
      </xdr:nvSpPr>
      <xdr:spPr>
        <a:xfrm>
          <a:off x="12880975"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140615</xdr:rowOff>
    </xdr:from>
    <xdr:to>
      <xdr:col>68</xdr:col>
      <xdr:colOff>152400</xdr:colOff>
      <xdr:row>61</xdr:row>
      <xdr:rowOff>158953</xdr:rowOff>
    </xdr:to>
    <xdr:cxnSp macro="">
      <xdr:nvCxnSpPr>
        <xdr:cNvPr id="329" name="直線コネクタ 328">
          <a:extLst>
            <a:ext uri="{FF2B5EF4-FFF2-40B4-BE49-F238E27FC236}">
              <a16:creationId xmlns:a16="http://schemas.microsoft.com/office/drawing/2014/main" id="{A0EA787D-0C27-4C72-8852-8BE50F9FA6B3}"/>
            </a:ext>
          </a:extLst>
        </xdr:cNvPr>
        <xdr:cNvCxnSpPr/>
      </xdr:nvCxnSpPr>
      <xdr:spPr>
        <a:xfrm flipV="1">
          <a:off x="11684000" y="10599065"/>
          <a:ext cx="7747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41132730-DCF4-4D07-A051-4804D989A89E}"/>
            </a:ext>
          </a:extLst>
        </xdr:cNvPr>
        <xdr:cNvSpPr/>
      </xdr:nvSpPr>
      <xdr:spPr>
        <a:xfrm>
          <a:off x="12407900" y="105313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3B5E46B9-F441-483A-A6FC-5AA079E3D219}"/>
            </a:ext>
          </a:extLst>
        </xdr:cNvPr>
        <xdr:cNvSpPr txBox="1"/>
      </xdr:nvSpPr>
      <xdr:spPr>
        <a:xfrm>
          <a:off x="12125325"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4E284BB3-9194-4317-8651-76D3859D0F21}"/>
            </a:ext>
          </a:extLst>
        </xdr:cNvPr>
        <xdr:cNvSpPr/>
      </xdr:nvSpPr>
      <xdr:spPr>
        <a:xfrm>
          <a:off x="11633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CBFEEAC1-7BF5-4AC6-BA4C-E4D1E9F7E8A9}"/>
            </a:ext>
          </a:extLst>
        </xdr:cNvPr>
        <xdr:cNvSpPr txBox="1"/>
      </xdr:nvSpPr>
      <xdr:spPr>
        <a:xfrm>
          <a:off x="1136015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F83CB05-DF84-412D-A43E-B3AABE6318D3}"/>
            </a:ext>
          </a:extLst>
        </xdr:cNvPr>
        <xdr:cNvSpPr txBox="1"/>
      </xdr:nvSpPr>
      <xdr:spPr>
        <a:xfrm>
          <a:off x="14516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D90D062-1283-4E59-9165-A9B70D79B423}"/>
            </a:ext>
          </a:extLst>
        </xdr:cNvPr>
        <xdr:cNvSpPr txBox="1"/>
      </xdr:nvSpPr>
      <xdr:spPr>
        <a:xfrm>
          <a:off x="137922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2FEA44A-74BA-4E8B-8EC3-7AE4A0EABF4F}"/>
            </a:ext>
          </a:extLst>
        </xdr:cNvPr>
        <xdr:cNvSpPr txBox="1"/>
      </xdr:nvSpPr>
      <xdr:spPr>
        <a:xfrm>
          <a:off x="13027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82F0D13-E238-4154-9B7D-6A397DA2D4F4}"/>
            </a:ext>
          </a:extLst>
        </xdr:cNvPr>
        <xdr:cNvSpPr txBox="1"/>
      </xdr:nvSpPr>
      <xdr:spPr>
        <a:xfrm>
          <a:off x="122713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5C4C75F-B3B9-45B2-A995-117EB8DAC216}"/>
            </a:ext>
          </a:extLst>
        </xdr:cNvPr>
        <xdr:cNvSpPr txBox="1"/>
      </xdr:nvSpPr>
      <xdr:spPr>
        <a:xfrm>
          <a:off x="114966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83058</xdr:rowOff>
    </xdr:from>
    <xdr:to>
      <xdr:col>81</xdr:col>
      <xdr:colOff>95250</xdr:colOff>
      <xdr:row>62</xdr:row>
      <xdr:rowOff>13208</xdr:rowOff>
    </xdr:to>
    <xdr:sp macro="" textlink="">
      <xdr:nvSpPr>
        <xdr:cNvPr id="339" name="楕円 338">
          <a:extLst>
            <a:ext uri="{FF2B5EF4-FFF2-40B4-BE49-F238E27FC236}">
              <a16:creationId xmlns:a16="http://schemas.microsoft.com/office/drawing/2014/main" id="{BA3BDE0A-1966-4652-AABC-D86F5F221760}"/>
            </a:ext>
          </a:extLst>
        </xdr:cNvPr>
        <xdr:cNvSpPr/>
      </xdr:nvSpPr>
      <xdr:spPr>
        <a:xfrm>
          <a:off x="14662150" y="1054150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55135</xdr:rowOff>
    </xdr:from>
    <xdr:ext cx="762000" cy="259045"/>
    <xdr:sp macro="" textlink="">
      <xdr:nvSpPr>
        <xdr:cNvPr id="340" name="定員管理の状況該当値テキスト">
          <a:extLst>
            <a:ext uri="{FF2B5EF4-FFF2-40B4-BE49-F238E27FC236}">
              <a16:creationId xmlns:a16="http://schemas.microsoft.com/office/drawing/2014/main" id="{A1D50490-2FBA-4746-928C-E9F31920E278}"/>
            </a:ext>
          </a:extLst>
        </xdr:cNvPr>
        <xdr:cNvSpPr txBox="1"/>
      </xdr:nvSpPr>
      <xdr:spPr>
        <a:xfrm>
          <a:off x="14792325" y="1051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84506</xdr:rowOff>
    </xdr:from>
    <xdr:to>
      <xdr:col>77</xdr:col>
      <xdr:colOff>95250</xdr:colOff>
      <xdr:row>62</xdr:row>
      <xdr:rowOff>14656</xdr:rowOff>
    </xdr:to>
    <xdr:sp macro="" textlink="">
      <xdr:nvSpPr>
        <xdr:cNvPr id="341" name="楕円 340">
          <a:extLst>
            <a:ext uri="{FF2B5EF4-FFF2-40B4-BE49-F238E27FC236}">
              <a16:creationId xmlns:a16="http://schemas.microsoft.com/office/drawing/2014/main" id="{C447C763-BA88-4D4D-BE59-8B46009F7F57}"/>
            </a:ext>
          </a:extLst>
        </xdr:cNvPr>
        <xdr:cNvSpPr/>
      </xdr:nvSpPr>
      <xdr:spPr>
        <a:xfrm>
          <a:off x="13938250" y="1054295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170883</xdr:rowOff>
    </xdr:from>
    <xdr:ext cx="736600" cy="259045"/>
    <xdr:sp macro="" textlink="">
      <xdr:nvSpPr>
        <xdr:cNvPr id="342" name="テキスト ボックス 341">
          <a:extLst>
            <a:ext uri="{FF2B5EF4-FFF2-40B4-BE49-F238E27FC236}">
              <a16:creationId xmlns:a16="http://schemas.microsoft.com/office/drawing/2014/main" id="{70DF7EDF-95CD-4AAD-BC55-F8A306FA268E}"/>
            </a:ext>
          </a:extLst>
        </xdr:cNvPr>
        <xdr:cNvSpPr txBox="1"/>
      </xdr:nvSpPr>
      <xdr:spPr>
        <a:xfrm>
          <a:off x="13655675" y="1062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85954</xdr:rowOff>
    </xdr:from>
    <xdr:to>
      <xdr:col>73</xdr:col>
      <xdr:colOff>44450</xdr:colOff>
      <xdr:row>62</xdr:row>
      <xdr:rowOff>16104</xdr:rowOff>
    </xdr:to>
    <xdr:sp macro="" textlink="">
      <xdr:nvSpPr>
        <xdr:cNvPr id="343" name="楕円 342">
          <a:extLst>
            <a:ext uri="{FF2B5EF4-FFF2-40B4-BE49-F238E27FC236}">
              <a16:creationId xmlns:a16="http://schemas.microsoft.com/office/drawing/2014/main" id="{6959CF1B-D7C7-4E7D-AA38-108388F0E702}"/>
            </a:ext>
          </a:extLst>
        </xdr:cNvPr>
        <xdr:cNvSpPr/>
      </xdr:nvSpPr>
      <xdr:spPr>
        <a:xfrm>
          <a:off x="13182600" y="105444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881</xdr:rowOff>
    </xdr:from>
    <xdr:ext cx="762000" cy="259045"/>
    <xdr:sp macro="" textlink="">
      <xdr:nvSpPr>
        <xdr:cNvPr id="344" name="テキスト ボックス 343">
          <a:extLst>
            <a:ext uri="{FF2B5EF4-FFF2-40B4-BE49-F238E27FC236}">
              <a16:creationId xmlns:a16="http://schemas.microsoft.com/office/drawing/2014/main" id="{1533A513-256C-4B5D-9964-4F02DCDB2966}"/>
            </a:ext>
          </a:extLst>
        </xdr:cNvPr>
        <xdr:cNvSpPr txBox="1"/>
      </xdr:nvSpPr>
      <xdr:spPr>
        <a:xfrm>
          <a:off x="12880975" y="1063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89815</xdr:rowOff>
    </xdr:from>
    <xdr:to>
      <xdr:col>68</xdr:col>
      <xdr:colOff>203200</xdr:colOff>
      <xdr:row>62</xdr:row>
      <xdr:rowOff>19965</xdr:rowOff>
    </xdr:to>
    <xdr:sp macro="" textlink="">
      <xdr:nvSpPr>
        <xdr:cNvPr id="345" name="楕円 344">
          <a:extLst>
            <a:ext uri="{FF2B5EF4-FFF2-40B4-BE49-F238E27FC236}">
              <a16:creationId xmlns:a16="http://schemas.microsoft.com/office/drawing/2014/main" id="{37B37E19-85C1-42AE-A1FD-57A12F84B793}"/>
            </a:ext>
          </a:extLst>
        </xdr:cNvPr>
        <xdr:cNvSpPr/>
      </xdr:nvSpPr>
      <xdr:spPr>
        <a:xfrm>
          <a:off x="12407900" y="10548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4742</xdr:rowOff>
    </xdr:from>
    <xdr:ext cx="762000" cy="259045"/>
    <xdr:sp macro="" textlink="">
      <xdr:nvSpPr>
        <xdr:cNvPr id="346" name="テキスト ボックス 345">
          <a:extLst>
            <a:ext uri="{FF2B5EF4-FFF2-40B4-BE49-F238E27FC236}">
              <a16:creationId xmlns:a16="http://schemas.microsoft.com/office/drawing/2014/main" id="{ED80FE34-17E0-462D-8CC6-9E48ADEFAF77}"/>
            </a:ext>
          </a:extLst>
        </xdr:cNvPr>
        <xdr:cNvSpPr txBox="1"/>
      </xdr:nvSpPr>
      <xdr:spPr>
        <a:xfrm>
          <a:off x="12125325" y="1063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108153</xdr:rowOff>
    </xdr:from>
    <xdr:to>
      <xdr:col>64</xdr:col>
      <xdr:colOff>152400</xdr:colOff>
      <xdr:row>62</xdr:row>
      <xdr:rowOff>38303</xdr:rowOff>
    </xdr:to>
    <xdr:sp macro="" textlink="">
      <xdr:nvSpPr>
        <xdr:cNvPr id="347" name="楕円 346">
          <a:extLst>
            <a:ext uri="{FF2B5EF4-FFF2-40B4-BE49-F238E27FC236}">
              <a16:creationId xmlns:a16="http://schemas.microsoft.com/office/drawing/2014/main" id="{7032EA98-F26B-427B-A4B4-769684E98D8F}"/>
            </a:ext>
          </a:extLst>
        </xdr:cNvPr>
        <xdr:cNvSpPr/>
      </xdr:nvSpPr>
      <xdr:spPr>
        <a:xfrm>
          <a:off x="116332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23080</xdr:rowOff>
    </xdr:from>
    <xdr:ext cx="762000" cy="259045"/>
    <xdr:sp macro="" textlink="">
      <xdr:nvSpPr>
        <xdr:cNvPr id="348" name="テキスト ボックス 347">
          <a:extLst>
            <a:ext uri="{FF2B5EF4-FFF2-40B4-BE49-F238E27FC236}">
              <a16:creationId xmlns:a16="http://schemas.microsoft.com/office/drawing/2014/main" id="{F96F9847-25F2-40F1-9AB4-C04F931A2277}"/>
            </a:ext>
          </a:extLst>
        </xdr:cNvPr>
        <xdr:cNvSpPr txBox="1"/>
      </xdr:nvSpPr>
      <xdr:spPr>
        <a:xfrm>
          <a:off x="11360150" y="106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30B155E7-3C2C-4508-97D2-1D84BD976631}"/>
            </a:ext>
          </a:extLst>
        </xdr:cNvPr>
        <xdr:cNvSpPr/>
      </xdr:nvSpPr>
      <xdr:spPr>
        <a:xfrm>
          <a:off x="1108392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385FA7F9-0328-4E9C-9B1D-EBB922ABDAEE}"/>
            </a:ext>
          </a:extLst>
        </xdr:cNvPr>
        <xdr:cNvSpPr txBox="1"/>
      </xdr:nvSpPr>
      <xdr:spPr>
        <a:xfrm>
          <a:off x="11817799"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260DB7E-F202-483E-AF09-1AC9C48119A5}"/>
            </a:ext>
          </a:extLst>
        </xdr:cNvPr>
        <xdr:cNvSpPr txBox="1"/>
      </xdr:nvSpPr>
      <xdr:spPr>
        <a:xfrm>
          <a:off x="13321851"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9FB6A014-E44B-4372-A1CA-9B8EA7C729C7}"/>
            </a:ext>
          </a:extLst>
        </xdr:cNvPr>
        <xdr:cNvSpPr/>
      </xdr:nvSpPr>
      <xdr:spPr>
        <a:xfrm>
          <a:off x="15541625" y="527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A6DF0FD-A8AF-419E-88F7-39132E17C670}"/>
            </a:ext>
          </a:extLst>
        </xdr:cNvPr>
        <xdr:cNvSpPr/>
      </xdr:nvSpPr>
      <xdr:spPr>
        <a:xfrm>
          <a:off x="15541625" y="546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D1C05CA5-CE21-486D-A8CB-CB79DDA0B54A}"/>
            </a:ext>
          </a:extLst>
        </xdr:cNvPr>
        <xdr:cNvSpPr/>
      </xdr:nvSpPr>
      <xdr:spPr>
        <a:xfrm>
          <a:off x="1696402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9C05E58C-FCBE-4AC7-B160-B3EF1F6ECA6A}"/>
            </a:ext>
          </a:extLst>
        </xdr:cNvPr>
        <xdr:cNvSpPr/>
      </xdr:nvSpPr>
      <xdr:spPr>
        <a:xfrm>
          <a:off x="1696402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473B914-F55B-4EBC-92AE-20AA6B409173}"/>
            </a:ext>
          </a:extLst>
        </xdr:cNvPr>
        <xdr:cNvSpPr/>
      </xdr:nvSpPr>
      <xdr:spPr>
        <a:xfrm>
          <a:off x="182245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DB64DBEB-226A-47F8-B020-B95C32762FB5}"/>
            </a:ext>
          </a:extLst>
        </xdr:cNvPr>
        <xdr:cNvSpPr/>
      </xdr:nvSpPr>
      <xdr:spPr>
        <a:xfrm>
          <a:off x="182245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51FC970-886E-43B5-AB29-099B1D497182}"/>
            </a:ext>
          </a:extLst>
        </xdr:cNvPr>
        <xdr:cNvSpPr/>
      </xdr:nvSpPr>
      <xdr:spPr>
        <a:xfrm>
          <a:off x="1108392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F884C034-FFD4-4DD3-B832-671AF0E9F156}"/>
            </a:ext>
          </a:extLst>
        </xdr:cNvPr>
        <xdr:cNvSpPr/>
      </xdr:nvSpPr>
      <xdr:spPr>
        <a:xfrm>
          <a:off x="1564005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C81E1BFC-5320-4D29-884C-537D43AAA154}"/>
            </a:ext>
          </a:extLst>
        </xdr:cNvPr>
        <xdr:cNvSpPr/>
      </xdr:nvSpPr>
      <xdr:spPr>
        <a:xfrm>
          <a:off x="15640050" y="577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1B54A4B9-C335-4364-BC04-4E933B5841C3}"/>
            </a:ext>
          </a:extLst>
        </xdr:cNvPr>
        <xdr:cNvSpPr txBox="1"/>
      </xdr:nvSpPr>
      <xdr:spPr>
        <a:xfrm>
          <a:off x="15748000" y="609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横ばいで推移している。ただし、近年は大型ハード事業に関連する多額の起債が続いており、今後は公債費の増加が見込まれる。起債の抑制に取り組み、引き続き安定した公債費負担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E11FC7E4-3D37-474C-ABA0-DC637E6975DF}"/>
            </a:ext>
          </a:extLst>
        </xdr:cNvPr>
        <xdr:cNvSpPr txBox="1"/>
      </xdr:nvSpPr>
      <xdr:spPr>
        <a:xfrm>
          <a:off x="11045825"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5D228085-1E93-4074-82A2-66BDC12E6672}"/>
            </a:ext>
          </a:extLst>
        </xdr:cNvPr>
        <xdr:cNvCxnSpPr/>
      </xdr:nvCxnSpPr>
      <xdr:spPr>
        <a:xfrm>
          <a:off x="1108392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1ED558F9-9EB6-48C5-905D-C9C4A5334748}"/>
            </a:ext>
          </a:extLst>
        </xdr:cNvPr>
        <xdr:cNvSpPr txBox="1"/>
      </xdr:nvSpPr>
      <xdr:spPr>
        <a:xfrm>
          <a:off x="10436225"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E71AF434-CAC3-4D7A-8AFB-B91F61B0AA14}"/>
            </a:ext>
          </a:extLst>
        </xdr:cNvPr>
        <xdr:cNvCxnSpPr/>
      </xdr:nvCxnSpPr>
      <xdr:spPr>
        <a:xfrm>
          <a:off x="11083925" y="778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3B7B87B7-3932-4F8C-B79F-63E579F38DDF}"/>
            </a:ext>
          </a:extLst>
        </xdr:cNvPr>
        <xdr:cNvSpPr txBox="1"/>
      </xdr:nvSpPr>
      <xdr:spPr>
        <a:xfrm>
          <a:off x="10436225"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9C635D51-8D99-49AE-90E9-C43FBF2D485F}"/>
            </a:ext>
          </a:extLst>
        </xdr:cNvPr>
        <xdr:cNvCxnSpPr/>
      </xdr:nvCxnSpPr>
      <xdr:spPr>
        <a:xfrm>
          <a:off x="11083925" y="738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FAD3EE3-3336-4DCB-BD63-6B89D6D5BE7A}"/>
            </a:ext>
          </a:extLst>
        </xdr:cNvPr>
        <xdr:cNvSpPr txBox="1"/>
      </xdr:nvSpPr>
      <xdr:spPr>
        <a:xfrm>
          <a:off x="10436225"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C6FDD2F7-ED9C-4CA1-9A90-66AB4487B84D}"/>
            </a:ext>
          </a:extLst>
        </xdr:cNvPr>
        <xdr:cNvCxnSpPr/>
      </xdr:nvCxnSpPr>
      <xdr:spPr>
        <a:xfrm>
          <a:off x="11083925" y="698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1B56586A-28F0-4073-B1D5-F4CA0DE5699A}"/>
            </a:ext>
          </a:extLst>
        </xdr:cNvPr>
        <xdr:cNvSpPr txBox="1"/>
      </xdr:nvSpPr>
      <xdr:spPr>
        <a:xfrm>
          <a:off x="10436225"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6BF6AAEB-3706-40A4-BB32-5207C0520CAB}"/>
            </a:ext>
          </a:extLst>
        </xdr:cNvPr>
        <xdr:cNvCxnSpPr/>
      </xdr:nvCxnSpPr>
      <xdr:spPr>
        <a:xfrm>
          <a:off x="11083925" y="658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6CD321F7-A817-4BBA-B2D4-1AF99C45A96B}"/>
            </a:ext>
          </a:extLst>
        </xdr:cNvPr>
        <xdr:cNvSpPr txBox="1"/>
      </xdr:nvSpPr>
      <xdr:spPr>
        <a:xfrm>
          <a:off x="10436225"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C6E19543-C159-46CD-86E0-E4D74CE6E918}"/>
            </a:ext>
          </a:extLst>
        </xdr:cNvPr>
        <xdr:cNvCxnSpPr/>
      </xdr:nvCxnSpPr>
      <xdr:spPr>
        <a:xfrm>
          <a:off x="11083925" y="618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E75551F2-4E9C-4A60-A87F-FAF13EE72EB8}"/>
            </a:ext>
          </a:extLst>
        </xdr:cNvPr>
        <xdr:cNvCxnSpPr/>
      </xdr:nvCxnSpPr>
      <xdr:spPr>
        <a:xfrm>
          <a:off x="1108392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DD44C9FA-D48D-427C-BAAC-241FE4EF3729}"/>
            </a:ext>
          </a:extLst>
        </xdr:cNvPr>
        <xdr:cNvSpPr/>
      </xdr:nvSpPr>
      <xdr:spPr>
        <a:xfrm>
          <a:off x="1108392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47A5411F-A922-4980-91E5-53446D13259B}"/>
            </a:ext>
          </a:extLst>
        </xdr:cNvPr>
        <xdr:cNvCxnSpPr/>
      </xdr:nvCxnSpPr>
      <xdr:spPr>
        <a:xfrm flipV="1">
          <a:off x="14703425"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7DA7696C-BA76-40C2-AA98-AF49666776A8}"/>
            </a:ext>
          </a:extLst>
        </xdr:cNvPr>
        <xdr:cNvSpPr txBox="1"/>
      </xdr:nvSpPr>
      <xdr:spPr>
        <a:xfrm>
          <a:off x="14792325"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8301D5D9-314A-4E50-9608-C43F09D89019}"/>
            </a:ext>
          </a:extLst>
        </xdr:cNvPr>
        <xdr:cNvCxnSpPr/>
      </xdr:nvCxnSpPr>
      <xdr:spPr>
        <a:xfrm>
          <a:off x="14643100" y="77491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AF3B4F72-32D7-4E50-8779-B10544C5AACA}"/>
            </a:ext>
          </a:extLst>
        </xdr:cNvPr>
        <xdr:cNvSpPr txBox="1"/>
      </xdr:nvSpPr>
      <xdr:spPr>
        <a:xfrm>
          <a:off x="14792325"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4C5AE3F-C1B4-412E-B47A-9294829C4CF7}"/>
            </a:ext>
          </a:extLst>
        </xdr:cNvPr>
        <xdr:cNvCxnSpPr/>
      </xdr:nvCxnSpPr>
      <xdr:spPr>
        <a:xfrm>
          <a:off x="14643100" y="6405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110913</xdr:rowOff>
    </xdr:to>
    <xdr:cxnSp macro="">
      <xdr:nvCxnSpPr>
        <xdr:cNvPr id="381" name="直線コネクタ 380">
          <a:extLst>
            <a:ext uri="{FF2B5EF4-FFF2-40B4-BE49-F238E27FC236}">
              <a16:creationId xmlns:a16="http://schemas.microsoft.com/office/drawing/2014/main" id="{E31DD210-6F7E-415B-AA17-986599B1B2DA}"/>
            </a:ext>
          </a:extLst>
        </xdr:cNvPr>
        <xdr:cNvCxnSpPr/>
      </xdr:nvCxnSpPr>
      <xdr:spPr>
        <a:xfrm>
          <a:off x="13979525" y="696891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85D8CF87-4456-4030-A921-79E5330BF46A}"/>
            </a:ext>
          </a:extLst>
        </xdr:cNvPr>
        <xdr:cNvSpPr txBox="1"/>
      </xdr:nvSpPr>
      <xdr:spPr>
        <a:xfrm>
          <a:off x="14792325"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C34C0D6-0DD6-4924-873D-9EA795783538}"/>
            </a:ext>
          </a:extLst>
        </xdr:cNvPr>
        <xdr:cNvSpPr/>
      </xdr:nvSpPr>
      <xdr:spPr>
        <a:xfrm>
          <a:off x="14662150" y="71755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110913</xdr:rowOff>
    </xdr:to>
    <xdr:cxnSp macro="">
      <xdr:nvCxnSpPr>
        <xdr:cNvPr id="384" name="直線コネクタ 383">
          <a:extLst>
            <a:ext uri="{FF2B5EF4-FFF2-40B4-BE49-F238E27FC236}">
              <a16:creationId xmlns:a16="http://schemas.microsoft.com/office/drawing/2014/main" id="{7EB70323-EF79-4971-89D8-EBC8F291AFDF}"/>
            </a:ext>
          </a:extLst>
        </xdr:cNvPr>
        <xdr:cNvCxnSpPr/>
      </xdr:nvCxnSpPr>
      <xdr:spPr>
        <a:xfrm>
          <a:off x="13214350" y="6968913"/>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20C3F3CF-3471-43BB-A65B-C96776F8FAC6}"/>
            </a:ext>
          </a:extLst>
        </xdr:cNvPr>
        <xdr:cNvSpPr/>
      </xdr:nvSpPr>
      <xdr:spPr>
        <a:xfrm>
          <a:off x="13938250" y="71755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9A9F460A-B97A-4B38-B91E-C9AD942FC7AC}"/>
            </a:ext>
          </a:extLst>
        </xdr:cNvPr>
        <xdr:cNvSpPr txBox="1"/>
      </xdr:nvSpPr>
      <xdr:spPr>
        <a:xfrm>
          <a:off x="13655675"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151130</xdr:rowOff>
    </xdr:to>
    <xdr:cxnSp macro="">
      <xdr:nvCxnSpPr>
        <xdr:cNvPr id="387" name="直線コネクタ 386">
          <a:extLst>
            <a:ext uri="{FF2B5EF4-FFF2-40B4-BE49-F238E27FC236}">
              <a16:creationId xmlns:a16="http://schemas.microsoft.com/office/drawing/2014/main" id="{DB49158F-8777-47A4-AFB1-D3F549DA6475}"/>
            </a:ext>
          </a:extLst>
        </xdr:cNvPr>
        <xdr:cNvCxnSpPr/>
      </xdr:nvCxnSpPr>
      <xdr:spPr>
        <a:xfrm flipV="1">
          <a:off x="12458700" y="6968913"/>
          <a:ext cx="7556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B4FF45B5-C087-4515-86C5-98A3BFED1ECA}"/>
            </a:ext>
          </a:extLst>
        </xdr:cNvPr>
        <xdr:cNvSpPr/>
      </xdr:nvSpPr>
      <xdr:spPr>
        <a:xfrm>
          <a:off x="13182600" y="71674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B0E1CBC-6589-4701-AA16-154E78935830}"/>
            </a:ext>
          </a:extLst>
        </xdr:cNvPr>
        <xdr:cNvSpPr txBox="1"/>
      </xdr:nvSpPr>
      <xdr:spPr>
        <a:xfrm>
          <a:off x="12880975"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3810</xdr:rowOff>
    </xdr:to>
    <xdr:cxnSp macro="">
      <xdr:nvCxnSpPr>
        <xdr:cNvPr id="390" name="直線コネクタ 389">
          <a:extLst>
            <a:ext uri="{FF2B5EF4-FFF2-40B4-BE49-F238E27FC236}">
              <a16:creationId xmlns:a16="http://schemas.microsoft.com/office/drawing/2014/main" id="{BC65BE2C-72C2-497A-9546-2E032CA9E10B}"/>
            </a:ext>
          </a:extLst>
        </xdr:cNvPr>
        <xdr:cNvCxnSpPr/>
      </xdr:nvCxnSpPr>
      <xdr:spPr>
        <a:xfrm flipV="1">
          <a:off x="11684000" y="700913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42AD2F2-FE89-4C6E-8516-46281E47A1F4}"/>
            </a:ext>
          </a:extLst>
        </xdr:cNvPr>
        <xdr:cNvSpPr/>
      </xdr:nvSpPr>
      <xdr:spPr>
        <a:xfrm>
          <a:off x="12407900" y="71674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73246352-697C-47FB-9A1C-11DD50ADBCF8}"/>
            </a:ext>
          </a:extLst>
        </xdr:cNvPr>
        <xdr:cNvSpPr txBox="1"/>
      </xdr:nvSpPr>
      <xdr:spPr>
        <a:xfrm>
          <a:off x="12125325"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4FBA3B34-58F0-4788-8598-4DD3A8E4A646}"/>
            </a:ext>
          </a:extLst>
        </xdr:cNvPr>
        <xdr:cNvSpPr/>
      </xdr:nvSpPr>
      <xdr:spPr>
        <a:xfrm>
          <a:off x="116332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28001215-0DEA-4C13-8AD6-50D9BF609B62}"/>
            </a:ext>
          </a:extLst>
        </xdr:cNvPr>
        <xdr:cNvSpPr txBox="1"/>
      </xdr:nvSpPr>
      <xdr:spPr>
        <a:xfrm>
          <a:off x="1136015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B8502E7-BCBE-4D83-AF74-F6A66DEF1CBF}"/>
            </a:ext>
          </a:extLst>
        </xdr:cNvPr>
        <xdr:cNvSpPr txBox="1"/>
      </xdr:nvSpPr>
      <xdr:spPr>
        <a:xfrm>
          <a:off x="14516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98EB3EB-AFFC-48C6-8931-B85F978680B6}"/>
            </a:ext>
          </a:extLst>
        </xdr:cNvPr>
        <xdr:cNvSpPr txBox="1"/>
      </xdr:nvSpPr>
      <xdr:spPr>
        <a:xfrm>
          <a:off x="137922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8BBE454-5483-42E7-B040-AB776C1467A7}"/>
            </a:ext>
          </a:extLst>
        </xdr:cNvPr>
        <xdr:cNvSpPr txBox="1"/>
      </xdr:nvSpPr>
      <xdr:spPr>
        <a:xfrm>
          <a:off x="13027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A83BF68-2FC1-439D-9BFC-C3B7B759B4A0}"/>
            </a:ext>
          </a:extLst>
        </xdr:cNvPr>
        <xdr:cNvSpPr txBox="1"/>
      </xdr:nvSpPr>
      <xdr:spPr>
        <a:xfrm>
          <a:off x="122713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29AECB7-234D-4C84-ADB3-281D830A2D97}"/>
            </a:ext>
          </a:extLst>
        </xdr:cNvPr>
        <xdr:cNvSpPr txBox="1"/>
      </xdr:nvSpPr>
      <xdr:spPr>
        <a:xfrm>
          <a:off x="114966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0" name="楕円 399">
          <a:extLst>
            <a:ext uri="{FF2B5EF4-FFF2-40B4-BE49-F238E27FC236}">
              <a16:creationId xmlns:a16="http://schemas.microsoft.com/office/drawing/2014/main" id="{48F00BD8-D17A-41E1-AA16-6A20B6C57349}"/>
            </a:ext>
          </a:extLst>
        </xdr:cNvPr>
        <xdr:cNvSpPr/>
      </xdr:nvSpPr>
      <xdr:spPr>
        <a:xfrm>
          <a:off x="14662150" y="69181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1" name="公債費負担の状況該当値テキスト">
          <a:extLst>
            <a:ext uri="{FF2B5EF4-FFF2-40B4-BE49-F238E27FC236}">
              <a16:creationId xmlns:a16="http://schemas.microsoft.com/office/drawing/2014/main" id="{7C5EB430-7EEA-4742-8B1B-C9B9A3F381AB}"/>
            </a:ext>
          </a:extLst>
        </xdr:cNvPr>
        <xdr:cNvSpPr txBox="1"/>
      </xdr:nvSpPr>
      <xdr:spPr>
        <a:xfrm>
          <a:off x="14792325"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2" name="楕円 401">
          <a:extLst>
            <a:ext uri="{FF2B5EF4-FFF2-40B4-BE49-F238E27FC236}">
              <a16:creationId xmlns:a16="http://schemas.microsoft.com/office/drawing/2014/main" id="{37933B8A-E45B-429E-88BF-FAA4B74C0CBA}"/>
            </a:ext>
          </a:extLst>
        </xdr:cNvPr>
        <xdr:cNvSpPr/>
      </xdr:nvSpPr>
      <xdr:spPr>
        <a:xfrm>
          <a:off x="13938250" y="69181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3" name="テキスト ボックス 402">
          <a:extLst>
            <a:ext uri="{FF2B5EF4-FFF2-40B4-BE49-F238E27FC236}">
              <a16:creationId xmlns:a16="http://schemas.microsoft.com/office/drawing/2014/main" id="{2AA8A657-CC1E-4E51-B34A-77B5CA7EEA86}"/>
            </a:ext>
          </a:extLst>
        </xdr:cNvPr>
        <xdr:cNvSpPr txBox="1"/>
      </xdr:nvSpPr>
      <xdr:spPr>
        <a:xfrm>
          <a:off x="13655675"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4" name="楕円 403">
          <a:extLst>
            <a:ext uri="{FF2B5EF4-FFF2-40B4-BE49-F238E27FC236}">
              <a16:creationId xmlns:a16="http://schemas.microsoft.com/office/drawing/2014/main" id="{BAA3796E-ED1D-4D22-A577-17F7F3C5569A}"/>
            </a:ext>
          </a:extLst>
        </xdr:cNvPr>
        <xdr:cNvSpPr/>
      </xdr:nvSpPr>
      <xdr:spPr>
        <a:xfrm>
          <a:off x="13182600" y="69181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5" name="テキスト ボックス 404">
          <a:extLst>
            <a:ext uri="{FF2B5EF4-FFF2-40B4-BE49-F238E27FC236}">
              <a16:creationId xmlns:a16="http://schemas.microsoft.com/office/drawing/2014/main" id="{49A80392-C827-46F6-9918-5E03D385F259}"/>
            </a:ext>
          </a:extLst>
        </xdr:cNvPr>
        <xdr:cNvSpPr txBox="1"/>
      </xdr:nvSpPr>
      <xdr:spPr>
        <a:xfrm>
          <a:off x="12880975"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6" name="楕円 405">
          <a:extLst>
            <a:ext uri="{FF2B5EF4-FFF2-40B4-BE49-F238E27FC236}">
              <a16:creationId xmlns:a16="http://schemas.microsoft.com/office/drawing/2014/main" id="{C2A57790-BD38-4F3E-9F2D-E7FCAE2B9BF1}"/>
            </a:ext>
          </a:extLst>
        </xdr:cNvPr>
        <xdr:cNvSpPr/>
      </xdr:nvSpPr>
      <xdr:spPr>
        <a:xfrm>
          <a:off x="12407900" y="6958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12554179-0A0D-4CF6-B531-C678C770127E}"/>
            </a:ext>
          </a:extLst>
        </xdr:cNvPr>
        <xdr:cNvSpPr txBox="1"/>
      </xdr:nvSpPr>
      <xdr:spPr>
        <a:xfrm>
          <a:off x="12125325"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8" name="楕円 407">
          <a:extLst>
            <a:ext uri="{FF2B5EF4-FFF2-40B4-BE49-F238E27FC236}">
              <a16:creationId xmlns:a16="http://schemas.microsoft.com/office/drawing/2014/main" id="{00FABC69-7B25-46BE-BE93-F0A0D7A152A5}"/>
            </a:ext>
          </a:extLst>
        </xdr:cNvPr>
        <xdr:cNvSpPr/>
      </xdr:nvSpPr>
      <xdr:spPr>
        <a:xfrm>
          <a:off x="11633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B9DE0FCF-87BA-4113-A88B-15E73EEAD2B2}"/>
            </a:ext>
          </a:extLst>
        </xdr:cNvPr>
        <xdr:cNvSpPr txBox="1"/>
      </xdr:nvSpPr>
      <xdr:spPr>
        <a:xfrm>
          <a:off x="1136015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4148949B-A26E-4828-AA74-D9B68E6329D1}"/>
            </a:ext>
          </a:extLst>
        </xdr:cNvPr>
        <xdr:cNvSpPr/>
      </xdr:nvSpPr>
      <xdr:spPr>
        <a:xfrm>
          <a:off x="11083925" y="120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6803A45E-AB93-444A-8020-EB522FB0C092}"/>
            </a:ext>
          </a:extLst>
        </xdr:cNvPr>
        <xdr:cNvSpPr txBox="1"/>
      </xdr:nvSpPr>
      <xdr:spPr>
        <a:xfrm>
          <a:off x="11901155"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F582D692-88F0-4CA2-956F-9E06AF8E83EA}"/>
            </a:ext>
          </a:extLst>
        </xdr:cNvPr>
        <xdr:cNvSpPr txBox="1"/>
      </xdr:nvSpPr>
      <xdr:spPr>
        <a:xfrm>
          <a:off x="1323849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4B750216-7DD0-4807-84B5-7DB500A1284B}"/>
            </a:ext>
          </a:extLst>
        </xdr:cNvPr>
        <xdr:cNvSpPr/>
      </xdr:nvSpPr>
      <xdr:spPr>
        <a:xfrm>
          <a:off x="15541625" y="146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849C3F54-D8E7-4473-B00F-A19FAD2ECA34}"/>
            </a:ext>
          </a:extLst>
        </xdr:cNvPr>
        <xdr:cNvSpPr/>
      </xdr:nvSpPr>
      <xdr:spPr>
        <a:xfrm>
          <a:off x="15541625" y="165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6B2C673D-71F2-4704-9AFE-3FCF5FAC162C}"/>
            </a:ext>
          </a:extLst>
        </xdr:cNvPr>
        <xdr:cNvSpPr/>
      </xdr:nvSpPr>
      <xdr:spPr>
        <a:xfrm>
          <a:off x="16964025"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AD577EE8-D278-43D1-8F52-0C92EE44AAE2}"/>
            </a:ext>
          </a:extLst>
        </xdr:cNvPr>
        <xdr:cNvSpPr/>
      </xdr:nvSpPr>
      <xdr:spPr>
        <a:xfrm>
          <a:off x="16964025"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569076B1-BF44-4484-9A73-AFDB9A52D719}"/>
            </a:ext>
          </a:extLst>
        </xdr:cNvPr>
        <xdr:cNvSpPr/>
      </xdr:nvSpPr>
      <xdr:spPr>
        <a:xfrm>
          <a:off x="18224500"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88B039E2-B65B-479A-9EA8-7964635EA046}"/>
            </a:ext>
          </a:extLst>
        </xdr:cNvPr>
        <xdr:cNvSpPr/>
      </xdr:nvSpPr>
      <xdr:spPr>
        <a:xfrm>
          <a:off x="18224500"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2B6587FE-CE82-45E7-831B-99B06257C39D}"/>
            </a:ext>
          </a:extLst>
        </xdr:cNvPr>
        <xdr:cNvSpPr/>
      </xdr:nvSpPr>
      <xdr:spPr>
        <a:xfrm>
          <a:off x="11083925" y="196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D4026658-56AE-4FC0-932D-DD0DCBAD1CBE}"/>
            </a:ext>
          </a:extLst>
        </xdr:cNvPr>
        <xdr:cNvSpPr/>
      </xdr:nvSpPr>
      <xdr:spPr>
        <a:xfrm>
          <a:off x="15640050" y="196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3BFB13DF-DF2C-44A8-BCF5-11FA44BA1413}"/>
            </a:ext>
          </a:extLst>
        </xdr:cNvPr>
        <xdr:cNvSpPr/>
      </xdr:nvSpPr>
      <xdr:spPr>
        <a:xfrm>
          <a:off x="15640050" y="196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39534842-CC3D-4139-A0BA-9BF19C6D0EC4}"/>
            </a:ext>
          </a:extLst>
        </xdr:cNvPr>
        <xdr:cNvSpPr txBox="1"/>
      </xdr:nvSpPr>
      <xdr:spPr>
        <a:xfrm>
          <a:off x="15748000" y="228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充当可能財源等が将来負担額を上回る状況が続き、将来負担比率はマイナスとなっている。今後も計画的な地方債借入・償還の実施、基金の積み立てによる充当可能財源等の増加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5E4F44B1-EBB3-4159-B98C-D37181FA0218}"/>
            </a:ext>
          </a:extLst>
        </xdr:cNvPr>
        <xdr:cNvSpPr txBox="1"/>
      </xdr:nvSpPr>
      <xdr:spPr>
        <a:xfrm>
          <a:off x="11045825"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9265B643-D1B2-4EBA-A906-1EC9C1B56113}"/>
            </a:ext>
          </a:extLst>
        </xdr:cNvPr>
        <xdr:cNvCxnSpPr/>
      </xdr:nvCxnSpPr>
      <xdr:spPr>
        <a:xfrm>
          <a:off x="11083925" y="438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DEC05F2-8E5D-42D2-96E8-E30972FA0439}"/>
            </a:ext>
          </a:extLst>
        </xdr:cNvPr>
        <xdr:cNvSpPr txBox="1"/>
      </xdr:nvSpPr>
      <xdr:spPr>
        <a:xfrm>
          <a:off x="10436225"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AECF860C-3836-4FD0-A545-06FDF7C3DD84}"/>
            </a:ext>
          </a:extLst>
        </xdr:cNvPr>
        <xdr:cNvCxnSpPr/>
      </xdr:nvCxnSpPr>
      <xdr:spPr>
        <a:xfrm>
          <a:off x="11083925" y="403678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45A37EEE-6EA6-4B35-B44D-B3F1885EE112}"/>
            </a:ext>
          </a:extLst>
        </xdr:cNvPr>
        <xdr:cNvSpPr txBox="1"/>
      </xdr:nvSpPr>
      <xdr:spPr>
        <a:xfrm>
          <a:off x="10436225"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CCB8C239-2D73-43A4-B8F2-CA69E9232DB6}"/>
            </a:ext>
          </a:extLst>
        </xdr:cNvPr>
        <xdr:cNvCxnSpPr/>
      </xdr:nvCxnSpPr>
      <xdr:spPr>
        <a:xfrm>
          <a:off x="11083925" y="3692072"/>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531E4695-0FC6-49A1-A017-2180852AAD61}"/>
            </a:ext>
          </a:extLst>
        </xdr:cNvPr>
        <xdr:cNvSpPr txBox="1"/>
      </xdr:nvSpPr>
      <xdr:spPr>
        <a:xfrm>
          <a:off x="10436225"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CFDD2945-6158-4B05-8EDE-5DE801A68531}"/>
            </a:ext>
          </a:extLst>
        </xdr:cNvPr>
        <xdr:cNvCxnSpPr/>
      </xdr:nvCxnSpPr>
      <xdr:spPr>
        <a:xfrm>
          <a:off x="11083925" y="334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AB5270C3-C24F-4E14-8B54-B0AAE9ACCECC}"/>
            </a:ext>
          </a:extLst>
        </xdr:cNvPr>
        <xdr:cNvSpPr txBox="1"/>
      </xdr:nvSpPr>
      <xdr:spPr>
        <a:xfrm>
          <a:off x="10436225"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9B9501B8-2992-4585-94F9-360B123B4909}"/>
            </a:ext>
          </a:extLst>
        </xdr:cNvPr>
        <xdr:cNvCxnSpPr/>
      </xdr:nvCxnSpPr>
      <xdr:spPr>
        <a:xfrm>
          <a:off x="11083925" y="300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58E70D32-F024-4939-B1D5-FCCBFCC4FBD6}"/>
            </a:ext>
          </a:extLst>
        </xdr:cNvPr>
        <xdr:cNvSpPr txBox="1"/>
      </xdr:nvSpPr>
      <xdr:spPr>
        <a:xfrm>
          <a:off x="10436225"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7F703CC4-C503-496E-8001-FA6EEE519111}"/>
            </a:ext>
          </a:extLst>
        </xdr:cNvPr>
        <xdr:cNvCxnSpPr/>
      </xdr:nvCxnSpPr>
      <xdr:spPr>
        <a:xfrm>
          <a:off x="11083925" y="2657929"/>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C947D160-ADF9-4A3F-979A-830E918CE947}"/>
            </a:ext>
          </a:extLst>
        </xdr:cNvPr>
        <xdr:cNvSpPr txBox="1"/>
      </xdr:nvSpPr>
      <xdr:spPr>
        <a:xfrm>
          <a:off x="10436225"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E849FDE1-1A1A-4719-B1C8-60F19AF831C4}"/>
            </a:ext>
          </a:extLst>
        </xdr:cNvPr>
        <xdr:cNvCxnSpPr/>
      </xdr:nvCxnSpPr>
      <xdr:spPr>
        <a:xfrm>
          <a:off x="11083925" y="231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F460339D-637F-46D2-869A-30DBD811C9A7}"/>
            </a:ext>
          </a:extLst>
        </xdr:cNvPr>
        <xdr:cNvSpPr txBox="1"/>
      </xdr:nvSpPr>
      <xdr:spPr>
        <a:xfrm>
          <a:off x="10436225"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ED1CFFAE-07C6-4D9E-AE77-38B5EBC39F63}"/>
            </a:ext>
          </a:extLst>
        </xdr:cNvPr>
        <xdr:cNvCxnSpPr/>
      </xdr:nvCxnSpPr>
      <xdr:spPr>
        <a:xfrm>
          <a:off x="11083925" y="196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69B8AA0C-CF0F-4706-8FA4-3F2B703BEC16}"/>
            </a:ext>
          </a:extLst>
        </xdr:cNvPr>
        <xdr:cNvSpPr/>
      </xdr:nvSpPr>
      <xdr:spPr>
        <a:xfrm>
          <a:off x="11083925" y="196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5410FB4F-E3A1-4742-8361-2598A1F85A80}"/>
            </a:ext>
          </a:extLst>
        </xdr:cNvPr>
        <xdr:cNvCxnSpPr/>
      </xdr:nvCxnSpPr>
      <xdr:spPr>
        <a:xfrm flipV="1">
          <a:off x="14703425"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8015C8E2-2561-488D-82CA-5C8265D95DEB}"/>
            </a:ext>
          </a:extLst>
        </xdr:cNvPr>
        <xdr:cNvSpPr txBox="1"/>
      </xdr:nvSpPr>
      <xdr:spPr>
        <a:xfrm>
          <a:off x="14792325"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AFED781D-BDAA-4536-B7E3-904E2435B019}"/>
            </a:ext>
          </a:extLst>
        </xdr:cNvPr>
        <xdr:cNvCxnSpPr/>
      </xdr:nvCxnSpPr>
      <xdr:spPr>
        <a:xfrm>
          <a:off x="14643100" y="38920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E2AA4D12-38B2-452B-800B-338713DF1F90}"/>
            </a:ext>
          </a:extLst>
        </xdr:cNvPr>
        <xdr:cNvSpPr txBox="1"/>
      </xdr:nvSpPr>
      <xdr:spPr>
        <a:xfrm>
          <a:off x="14792325"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79FE0CFB-E364-4130-B985-30D39CDA92B8}"/>
            </a:ext>
          </a:extLst>
        </xdr:cNvPr>
        <xdr:cNvCxnSpPr/>
      </xdr:nvCxnSpPr>
      <xdr:spPr>
        <a:xfrm>
          <a:off x="14643100" y="2313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7B4E2DE2-2316-4DF8-925C-BE3B4DE152F4}"/>
            </a:ext>
          </a:extLst>
        </xdr:cNvPr>
        <xdr:cNvSpPr txBox="1"/>
      </xdr:nvSpPr>
      <xdr:spPr>
        <a:xfrm>
          <a:off x="14792325"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F55896D6-5C95-4738-BF51-FF70A09EDBE8}"/>
            </a:ext>
          </a:extLst>
        </xdr:cNvPr>
        <xdr:cNvSpPr/>
      </xdr:nvSpPr>
      <xdr:spPr>
        <a:xfrm>
          <a:off x="14662150" y="22624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379AC2E4-8102-4A27-94BC-8492DC657B2D}"/>
            </a:ext>
          </a:extLst>
        </xdr:cNvPr>
        <xdr:cNvSpPr/>
      </xdr:nvSpPr>
      <xdr:spPr>
        <a:xfrm>
          <a:off x="13938250" y="234169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8611B066-1BE6-4829-BF62-B436D7F0441C}"/>
            </a:ext>
          </a:extLst>
        </xdr:cNvPr>
        <xdr:cNvSpPr txBox="1"/>
      </xdr:nvSpPr>
      <xdr:spPr>
        <a:xfrm>
          <a:off x="13655675"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F0C36083-073F-464A-908B-2968A12C5452}"/>
            </a:ext>
          </a:extLst>
        </xdr:cNvPr>
        <xdr:cNvSpPr/>
      </xdr:nvSpPr>
      <xdr:spPr>
        <a:xfrm>
          <a:off x="13182600" y="24198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E08DE23D-A235-4739-8E69-DBC10356C8D3}"/>
            </a:ext>
          </a:extLst>
        </xdr:cNvPr>
        <xdr:cNvSpPr txBox="1"/>
      </xdr:nvSpPr>
      <xdr:spPr>
        <a:xfrm>
          <a:off x="12880975"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39032344-260E-4C23-B591-B9E710CE2F4A}"/>
            </a:ext>
          </a:extLst>
        </xdr:cNvPr>
        <xdr:cNvSpPr/>
      </xdr:nvSpPr>
      <xdr:spPr>
        <a:xfrm>
          <a:off x="12407900" y="2298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E1179464-4A0D-49B5-B7F6-7A7324D254B6}"/>
            </a:ext>
          </a:extLst>
        </xdr:cNvPr>
        <xdr:cNvSpPr txBox="1"/>
      </xdr:nvSpPr>
      <xdr:spPr>
        <a:xfrm>
          <a:off x="12125325"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8A0865AD-72E3-424C-9A47-8A2A6CF8BA15}"/>
            </a:ext>
          </a:extLst>
        </xdr:cNvPr>
        <xdr:cNvSpPr/>
      </xdr:nvSpPr>
      <xdr:spPr>
        <a:xfrm>
          <a:off x="11633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66392259-64A6-4721-905D-BAECC184085C}"/>
            </a:ext>
          </a:extLst>
        </xdr:cNvPr>
        <xdr:cNvSpPr txBox="1"/>
      </xdr:nvSpPr>
      <xdr:spPr>
        <a:xfrm>
          <a:off x="1136015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AF35C5C-2B4E-417C-B8D4-2B8F99AC63AE}"/>
            </a:ext>
          </a:extLst>
        </xdr:cNvPr>
        <xdr:cNvSpPr txBox="1"/>
      </xdr:nvSpPr>
      <xdr:spPr>
        <a:xfrm>
          <a:off x="14516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22878FF-36F8-4A4B-BED8-369A8CCF10DC}"/>
            </a:ext>
          </a:extLst>
        </xdr:cNvPr>
        <xdr:cNvSpPr txBox="1"/>
      </xdr:nvSpPr>
      <xdr:spPr>
        <a:xfrm>
          <a:off x="137922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01CCD9A-8E15-4886-970F-4E416FB180B5}"/>
            </a:ext>
          </a:extLst>
        </xdr:cNvPr>
        <xdr:cNvSpPr txBox="1"/>
      </xdr:nvSpPr>
      <xdr:spPr>
        <a:xfrm>
          <a:off x="1302702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9DDA730-1C04-4001-B0B0-7FCE42168E4F}"/>
            </a:ext>
          </a:extLst>
        </xdr:cNvPr>
        <xdr:cNvSpPr txBox="1"/>
      </xdr:nvSpPr>
      <xdr:spPr>
        <a:xfrm>
          <a:off x="122713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5B0E299-7243-4BC0-9CD1-B6DC5764B53A}"/>
            </a:ext>
          </a:extLst>
        </xdr:cNvPr>
        <xdr:cNvSpPr txBox="1"/>
      </xdr:nvSpPr>
      <xdr:spPr>
        <a:xfrm>
          <a:off x="114966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11,298
10,232
50.84
13,004,882
12,167,893
622,732
3,613,651
4,806,648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ポイント増加したものの、類似団体平均及び沖縄県平均よりも低い水準にある。今後も増加傾向となることが見込まれるが、類似団体平均の維持に努める。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73660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44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73660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441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xdr:rowOff>
    </xdr:from>
    <xdr:to>
      <xdr:col>15</xdr:col>
      <xdr:colOff>98425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8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22860</xdr:rowOff>
    </xdr:from>
    <xdr:to>
      <xdr:col>20</xdr:col>
      <xdr:colOff>38100</xdr:colOff>
      <xdr:row>35</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9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137160</xdr:rowOff>
    </xdr:from>
    <xdr:to>
      <xdr:col>11</xdr:col>
      <xdr:colOff>60325</xdr:colOff>
      <xdr:row>36</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との乖離幅も大きくなっている。公共施設が多く、それにかかる指定管理等の委託業務が多いことから、委託料の占める割合が高い状態となっている。特に「ふるさとづくり応援寄附金業務代行委託料」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百万円であったが、令和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百万円まで増加した。今後は、個別施設計画に基づく公共施設の適正化等に取り組み、経費の削減に努める。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41275</xdr:rowOff>
    </xdr:from>
    <xdr:to>
      <xdr:col>82</xdr:col>
      <xdr:colOff>107950</xdr:colOff>
      <xdr:row>20</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27375"/>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41275</xdr:rowOff>
    </xdr:from>
    <xdr:to>
      <xdr:col>78</xdr:col>
      <xdr:colOff>69850</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27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79375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136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79375</xdr:rowOff>
    </xdr:from>
    <xdr:to>
      <xdr:col>69</xdr:col>
      <xdr:colOff>92075</xdr:colOff>
      <xdr:row>18</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65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19050</xdr:rowOff>
    </xdr:from>
    <xdr:to>
      <xdr:col>82</xdr:col>
      <xdr:colOff>158750</xdr:colOff>
      <xdr:row>20</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162577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161925</xdr:rowOff>
    </xdr:from>
    <xdr:to>
      <xdr:col>78</xdr:col>
      <xdr:colOff>120650</xdr:colOff>
      <xdr:row>18</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76852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28575</xdr:rowOff>
    </xdr:from>
    <xdr:to>
      <xdr:col>69</xdr:col>
      <xdr:colOff>142875</xdr:colOff>
      <xdr:row>18</xdr:row>
      <xdr:rowOff>130175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114952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0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ポイントの増加となり、類似団体の平均を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ポイント上回っている。本村では今後は子育て支援等の拡充を検討しており、その影響から費用増が想定されるため、引き続き、公立保育所の民営化等を検討し、コスト削減に努める。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6247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78015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121557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121557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ポイントの増となったが、類似団体平均を下回っている状態が続いている。</a:t>
          </a:r>
        </a:p>
        <a:p>
          <a:r>
            <a:rPr kumimoji="1" lang="ja-JP" altLang="en-US" sz="1300">
              <a:latin typeface="ＭＳ Ｐゴシック" panose="020B0600070205080204" pitchFamily="50" charset="-128"/>
              <a:ea typeface="ＭＳ Ｐゴシック" panose="020B0600070205080204" pitchFamily="50" charset="-128"/>
            </a:rPr>
            <a:t>今後も公共施設の適正化等に取り組み、コストの削減に努める。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40459</xdr:rowOff>
    </xdr:from>
    <xdr:to>
      <xdr:col>82</xdr:col>
      <xdr:colOff>107950</xdr:colOff>
      <xdr:row>55</xdr:row>
      <xdr:rowOff>66584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702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40459</xdr:rowOff>
    </xdr:from>
    <xdr:to>
      <xdr:col>78</xdr:col>
      <xdr:colOff>69850</xdr:colOff>
      <xdr:row>55</xdr:row>
      <xdr:rowOff>105773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702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105773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35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105773</xdr:rowOff>
    </xdr:from>
    <xdr:to>
      <xdr:col>69</xdr:col>
      <xdr:colOff>92075</xdr:colOff>
      <xdr:row>55</xdr:row>
      <xdr:rowOff>131899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35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15784</xdr:rowOff>
    </xdr:from>
    <xdr:to>
      <xdr:col>82</xdr:col>
      <xdr:colOff>158750</xdr:colOff>
      <xdr:row>55</xdr:row>
      <xdr:rowOff>117384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32311</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9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161109</xdr:rowOff>
    </xdr:from>
    <xdr:to>
      <xdr:col>78</xdr:col>
      <xdr:colOff>120650</xdr:colOff>
      <xdr:row>55</xdr:row>
      <xdr:rowOff>91259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101436</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8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81099</xdr:rowOff>
    </xdr:from>
    <xdr:to>
      <xdr:col>65</xdr:col>
      <xdr:colOff>53975</xdr:colOff>
      <xdr:row>56</xdr:row>
      <xdr:rowOff>11249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21426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ポイント増加となった。引き続き団体等への補助金についてもチェック機能を強化し、コスト縮減に努める。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50800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8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84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8890</xdr:rowOff>
    </xdr:from>
    <xdr:to>
      <xdr:col>73</xdr:col>
      <xdr:colOff>180975</xdr:colOff>
      <xdr:row>37</xdr:row>
      <xdr:rowOff>69850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35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8890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129540</xdr:rowOff>
    </xdr:from>
    <xdr:to>
      <xdr:col>69</xdr:col>
      <xdr:colOff>142875</xdr:colOff>
      <xdr:row>37</xdr:row>
      <xdr:rowOff>59690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類似団体平均及び沖縄県平均よりも低い水準にあるが、前年度に比べ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ポイント増加した。大型ハード事業に関連して平成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年度、令和元年度にかけて行った起債償還が令和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年度以降に開始されたことが要因であると考えられる。新規発行の抑制や減債基金・公共施設整備基金の活用に取り組むことで公債費の抑制に努める。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42418</xdr:rowOff>
    </xdr:from>
    <xdr:to>
      <xdr:col>24</xdr:col>
      <xdr:colOff>25400</xdr:colOff>
      <xdr:row>75</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9011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42418</xdr:rowOff>
    </xdr:from>
    <xdr:to>
      <xdr:col>19</xdr:col>
      <xdr:colOff>187325</xdr:colOff>
      <xdr:row>75</xdr:row>
      <xdr:rowOff>106426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011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106426</xdr:rowOff>
    </xdr:from>
    <xdr:to>
      <xdr:col>15</xdr:col>
      <xdr:colOff>98425</xdr:colOff>
      <xdr:row>75</xdr:row>
      <xdr:rowOff>115570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965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124714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163068</xdr:rowOff>
    </xdr:from>
    <xdr:to>
      <xdr:col>20</xdr:col>
      <xdr:colOff>38100</xdr:colOff>
      <xdr:row>75</xdr:row>
      <xdr:rowOff>93218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103395</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55626</xdr:rowOff>
    </xdr:from>
    <xdr:to>
      <xdr:col>15</xdr:col>
      <xdr:colOff>149225</xdr:colOff>
      <xdr:row>75</xdr:row>
      <xdr:rowOff>157226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167403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前年度と比して、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ポイントの増となったが、類似団体平均、沖縄県平均、全国平均は下回っている。今後も経常経費を抑制し、適正な財政運営に努める。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77</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96289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296289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46989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53340</xdr:rowOff>
    </xdr:from>
    <xdr:to>
      <xdr:col>78</xdr:col>
      <xdr:colOff>120650</xdr:colOff>
      <xdr:row>75</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86477</xdr:rowOff>
    </xdr:from>
    <xdr:to>
      <xdr:col>29</xdr:col>
      <xdr:colOff>127000</xdr:colOff>
      <xdr:row>16</xdr:row>
      <xdr:rowOff>96896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77302"/>
          <a:ext cx="647700" cy="10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71254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62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96896</xdr:rowOff>
    </xdr:from>
    <xdr:to>
      <xdr:col>26</xdr:col>
      <xdr:colOff>50800</xdr:colOff>
      <xdr:row>16</xdr:row>
      <xdr:rowOff>116327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87721"/>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112405</xdr:rowOff>
    </xdr:from>
    <xdr:to>
      <xdr:col>22</xdr:col>
      <xdr:colOff>114300</xdr:colOff>
      <xdr:row>16</xdr:row>
      <xdr:rowOff>116327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903230"/>
          <a:ext cx="698500" cy="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112405</xdr:rowOff>
    </xdr:from>
    <xdr:to>
      <xdr:col>18</xdr:col>
      <xdr:colOff>177800</xdr:colOff>
      <xdr:row>16</xdr:row>
      <xdr:rowOff>121050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03230"/>
          <a:ext cx="698500" cy="8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35677</xdr:rowOff>
    </xdr:from>
    <xdr:to>
      <xdr:col>29</xdr:col>
      <xdr:colOff>177800</xdr:colOff>
      <xdr:row>16</xdr:row>
      <xdr:rowOff>137277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2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52204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7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46096</xdr:rowOff>
    </xdr:from>
    <xdr:to>
      <xdr:col>26</xdr:col>
      <xdr:colOff>101600</xdr:colOff>
      <xdr:row>16</xdr:row>
      <xdr:rowOff>147696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3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157873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0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65527</xdr:rowOff>
    </xdr:from>
    <xdr:to>
      <xdr:col>22</xdr:col>
      <xdr:colOff>165100</xdr:colOff>
      <xdr:row>16</xdr:row>
      <xdr:rowOff>167127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5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5854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2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61605</xdr:rowOff>
    </xdr:from>
    <xdr:to>
      <xdr:col>19</xdr:col>
      <xdr:colOff>38100</xdr:colOff>
      <xdr:row>16</xdr:row>
      <xdr:rowOff>163205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5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1932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2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70250</xdr:rowOff>
    </xdr:from>
    <xdr:to>
      <xdr:col>15</xdr:col>
      <xdr:colOff>101600</xdr:colOff>
      <xdr:row>17</xdr:row>
      <xdr:rowOff>400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61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10577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2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277857</xdr:rowOff>
    </xdr:from>
    <xdr:to>
      <xdr:col>29</xdr:col>
      <xdr:colOff>127000</xdr:colOff>
      <xdr:row>35</xdr:row>
      <xdr:rowOff>292488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88207"/>
          <a:ext cx="6477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292488</xdr:rowOff>
    </xdr:from>
    <xdr:to>
      <xdr:col>26</xdr:col>
      <xdr:colOff>50800</xdr:colOff>
      <xdr:row>35</xdr:row>
      <xdr:rowOff>294125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02838"/>
          <a:ext cx="698500" cy="1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294125</xdr:rowOff>
    </xdr:from>
    <xdr:to>
      <xdr:col>22</xdr:col>
      <xdr:colOff>114300</xdr:colOff>
      <xdr:row>35</xdr:row>
      <xdr:rowOff>295955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04475"/>
          <a:ext cx="698500" cy="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295955</xdr:rowOff>
    </xdr:from>
    <xdr:to>
      <xdr:col>18</xdr:col>
      <xdr:colOff>177800</xdr:colOff>
      <xdr:row>35</xdr:row>
      <xdr:rowOff>328396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06305"/>
          <a:ext cx="698500" cy="3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227057</xdr:rowOff>
    </xdr:from>
    <xdr:to>
      <xdr:col>29</xdr:col>
      <xdr:colOff>177800</xdr:colOff>
      <xdr:row>35</xdr:row>
      <xdr:rowOff>328657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3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199134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0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241688</xdr:rowOff>
    </xdr:from>
    <xdr:to>
      <xdr:col>26</xdr:col>
      <xdr:colOff>101600</xdr:colOff>
      <xdr:row>36</xdr:row>
      <xdr:rowOff>388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5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328065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3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243325</xdr:rowOff>
    </xdr:from>
    <xdr:to>
      <xdr:col>22</xdr:col>
      <xdr:colOff>165100</xdr:colOff>
      <xdr:row>36</xdr:row>
      <xdr:rowOff>2025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5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329702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245155</xdr:rowOff>
    </xdr:from>
    <xdr:to>
      <xdr:col>19</xdr:col>
      <xdr:colOff>38100</xdr:colOff>
      <xdr:row>36</xdr:row>
      <xdr:rowOff>3855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5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331532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277596</xdr:rowOff>
    </xdr:from>
    <xdr:to>
      <xdr:col>15</xdr:col>
      <xdr:colOff>101600</xdr:colOff>
      <xdr:row>36</xdr:row>
      <xdr:rowOff>36296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21073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11,298
10,232
50.84
13,004,882
12,167,893
622,732
3,613,651
4,806,648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84265</xdr:rowOff>
    </xdr:from>
    <xdr:to>
      <xdr:col>24</xdr:col>
      <xdr:colOff>63500</xdr:colOff>
      <xdr:row>35</xdr:row>
      <xdr:rowOff>100088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85015"/>
          <a:ext cx="8382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100088</xdr:rowOff>
    </xdr:from>
    <xdr:to>
      <xdr:col>19</xdr:col>
      <xdr:colOff>177800</xdr:colOff>
      <xdr:row>35</xdr:row>
      <xdr:rowOff>115578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00838"/>
          <a:ext cx="8890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114655</xdr:rowOff>
    </xdr:from>
    <xdr:to>
      <xdr:col>15</xdr:col>
      <xdr:colOff>50800</xdr:colOff>
      <xdr:row>35</xdr:row>
      <xdr:rowOff>115578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15405"/>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114655</xdr:rowOff>
    </xdr:from>
    <xdr:to>
      <xdr:col>10</xdr:col>
      <xdr:colOff>114300</xdr:colOff>
      <xdr:row>35</xdr:row>
      <xdr:rowOff>128773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15405"/>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33465</xdr:rowOff>
    </xdr:from>
    <xdr:to>
      <xdr:col>24</xdr:col>
      <xdr:colOff>114300</xdr:colOff>
      <xdr:row>35</xdr:row>
      <xdr:rowOff>135065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56342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8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49288</xdr:rowOff>
    </xdr:from>
    <xdr:to>
      <xdr:col>20</xdr:col>
      <xdr:colOff>38100</xdr:colOff>
      <xdr:row>35</xdr:row>
      <xdr:rowOff>150888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167415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2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64778</xdr:rowOff>
    </xdr:from>
    <xdr:to>
      <xdr:col>15</xdr:col>
      <xdr:colOff>101600</xdr:colOff>
      <xdr:row>35</xdr:row>
      <xdr:rowOff>166378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11455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4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63855</xdr:rowOff>
    </xdr:from>
    <xdr:to>
      <xdr:col>10</xdr:col>
      <xdr:colOff>165100</xdr:colOff>
      <xdr:row>35</xdr:row>
      <xdr:rowOff>165455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10532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77973</xdr:rowOff>
    </xdr:from>
    <xdr:to>
      <xdr:col>6</xdr:col>
      <xdr:colOff>38100</xdr:colOff>
      <xdr:row>36</xdr:row>
      <xdr:rowOff>8123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24650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5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96682</xdr:rowOff>
    </xdr:from>
    <xdr:to>
      <xdr:col>24</xdr:col>
      <xdr:colOff>63500</xdr:colOff>
      <xdr:row>53</xdr:row>
      <xdr:rowOff>118687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012082"/>
          <a:ext cx="838200" cy="19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118687</xdr:rowOff>
    </xdr:from>
    <xdr:to>
      <xdr:col>19</xdr:col>
      <xdr:colOff>177800</xdr:colOff>
      <xdr:row>54</xdr:row>
      <xdr:rowOff>11181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205537"/>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11181</xdr:rowOff>
    </xdr:from>
    <xdr:to>
      <xdr:col>15</xdr:col>
      <xdr:colOff>50800</xdr:colOff>
      <xdr:row>54</xdr:row>
      <xdr:rowOff>89715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269481"/>
          <a:ext cx="889000" cy="7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89715</xdr:rowOff>
    </xdr:from>
    <xdr:to>
      <xdr:col>10</xdr:col>
      <xdr:colOff>114300</xdr:colOff>
      <xdr:row>55</xdr:row>
      <xdr:rowOff>120031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348015"/>
          <a:ext cx="889000" cy="2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45882</xdr:rowOff>
    </xdr:from>
    <xdr:to>
      <xdr:col>24</xdr:col>
      <xdr:colOff>114300</xdr:colOff>
      <xdr:row>52</xdr:row>
      <xdr:rowOff>147482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89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68759</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881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67887</xdr:rowOff>
    </xdr:from>
    <xdr:to>
      <xdr:col>20</xdr:col>
      <xdr:colOff>38100</xdr:colOff>
      <xdr:row>53</xdr:row>
      <xdr:rowOff>169487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1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14564</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892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131831</xdr:rowOff>
    </xdr:from>
    <xdr:to>
      <xdr:col>15</xdr:col>
      <xdr:colOff>101600</xdr:colOff>
      <xdr:row>54</xdr:row>
      <xdr:rowOff>61981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2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78508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899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38915</xdr:rowOff>
    </xdr:from>
    <xdr:to>
      <xdr:col>10</xdr:col>
      <xdr:colOff>165100</xdr:colOff>
      <xdr:row>54</xdr:row>
      <xdr:rowOff>140515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2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157042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0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69231</xdr:rowOff>
    </xdr:from>
    <xdr:to>
      <xdr:col>6</xdr:col>
      <xdr:colOff>38100</xdr:colOff>
      <xdr:row>55</xdr:row>
      <xdr:rowOff>170831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4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15908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7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5321</xdr:rowOff>
    </xdr:from>
    <xdr:to>
      <xdr:col>24</xdr:col>
      <xdr:colOff>63500</xdr:colOff>
      <xdr:row>78</xdr:row>
      <xdr:rowOff>17284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78421"/>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169990</xdr:rowOff>
    </xdr:from>
    <xdr:to>
      <xdr:col>19</xdr:col>
      <xdr:colOff>177800</xdr:colOff>
      <xdr:row>78</xdr:row>
      <xdr:rowOff>5321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71640"/>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56490</xdr:rowOff>
    </xdr:from>
    <xdr:to>
      <xdr:col>15</xdr:col>
      <xdr:colOff>50800</xdr:colOff>
      <xdr:row>77</xdr:row>
      <xdr:rowOff>169990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58140"/>
          <a:ext cx="8890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56490</xdr:rowOff>
    </xdr:from>
    <xdr:to>
      <xdr:col>10</xdr:col>
      <xdr:colOff>114300</xdr:colOff>
      <xdr:row>77</xdr:row>
      <xdr:rowOff>155587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58140"/>
          <a:ext cx="8890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137934</xdr:rowOff>
    </xdr:from>
    <xdr:to>
      <xdr:col>24</xdr:col>
      <xdr:colOff>114300</xdr:colOff>
      <xdr:row>78</xdr:row>
      <xdr:rowOff>68084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116361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125971</xdr:rowOff>
    </xdr:from>
    <xdr:to>
      <xdr:col>20</xdr:col>
      <xdr:colOff>38100</xdr:colOff>
      <xdr:row>78</xdr:row>
      <xdr:rowOff>56121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47248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119190</xdr:rowOff>
    </xdr:from>
    <xdr:to>
      <xdr:col>15</xdr:col>
      <xdr:colOff>101600</xdr:colOff>
      <xdr:row>78</xdr:row>
      <xdr:rowOff>49340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40467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5690</xdr:rowOff>
    </xdr:from>
    <xdr:to>
      <xdr:col>10</xdr:col>
      <xdr:colOff>165100</xdr:colOff>
      <xdr:row>77</xdr:row>
      <xdr:rowOff>107290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123817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104787</xdr:rowOff>
    </xdr:from>
    <xdr:to>
      <xdr:col>6</xdr:col>
      <xdr:colOff>38100</xdr:colOff>
      <xdr:row>78</xdr:row>
      <xdr:rowOff>34937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51464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27164</xdr:rowOff>
    </xdr:from>
    <xdr:to>
      <xdr:col>24</xdr:col>
      <xdr:colOff>63500</xdr:colOff>
      <xdr:row>96</xdr:row>
      <xdr:rowOff>45527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314914"/>
          <a:ext cx="838200" cy="18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27164</xdr:rowOff>
    </xdr:from>
    <xdr:to>
      <xdr:col>19</xdr:col>
      <xdr:colOff>177800</xdr:colOff>
      <xdr:row>96</xdr:row>
      <xdr:rowOff>158902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14914"/>
          <a:ext cx="889000" cy="30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158902</xdr:rowOff>
    </xdr:from>
    <xdr:to>
      <xdr:col>15</xdr:col>
      <xdr:colOff>50800</xdr:colOff>
      <xdr:row>97</xdr:row>
      <xdr:rowOff>22058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18102"/>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22058</xdr:rowOff>
    </xdr:from>
    <xdr:to>
      <xdr:col>10</xdr:col>
      <xdr:colOff>114300</xdr:colOff>
      <xdr:row>97</xdr:row>
      <xdr:rowOff>48640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52708"/>
          <a:ext cx="889000" cy="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166177</xdr:rowOff>
    </xdr:from>
    <xdr:to>
      <xdr:col>24</xdr:col>
      <xdr:colOff>114300</xdr:colOff>
      <xdr:row>96</xdr:row>
      <xdr:rowOff>96327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144604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147814</xdr:rowOff>
    </xdr:from>
    <xdr:to>
      <xdr:col>20</xdr:col>
      <xdr:colOff>38100</xdr:colOff>
      <xdr:row>95</xdr:row>
      <xdr:rowOff>77964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94491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0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108102</xdr:rowOff>
    </xdr:from>
    <xdr:to>
      <xdr:col>15</xdr:col>
      <xdr:colOff>101600</xdr:colOff>
      <xdr:row>97</xdr:row>
      <xdr:rowOff>38252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29379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142708</xdr:rowOff>
    </xdr:from>
    <xdr:to>
      <xdr:col>10</xdr:col>
      <xdr:colOff>165100</xdr:colOff>
      <xdr:row>97</xdr:row>
      <xdr:rowOff>72858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63985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169290</xdr:rowOff>
    </xdr:from>
    <xdr:to>
      <xdr:col>6</xdr:col>
      <xdr:colOff>38100</xdr:colOff>
      <xdr:row>97</xdr:row>
      <xdr:rowOff>99440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90567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134470</xdr:rowOff>
    </xdr:from>
    <xdr:to>
      <xdr:col>55</xdr:col>
      <xdr:colOff>0</xdr:colOff>
      <xdr:row>34</xdr:row>
      <xdr:rowOff>76085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792320"/>
          <a:ext cx="838200" cy="1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101441</xdr:rowOff>
    </xdr:from>
    <xdr:to>
      <xdr:col>50</xdr:col>
      <xdr:colOff>114300</xdr:colOff>
      <xdr:row>34</xdr:row>
      <xdr:rowOff>76085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416391"/>
          <a:ext cx="889000" cy="4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101441</xdr:rowOff>
    </xdr:from>
    <xdr:to>
      <xdr:col>45</xdr:col>
      <xdr:colOff>177800</xdr:colOff>
      <xdr:row>34</xdr:row>
      <xdr:rowOff>151578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416391"/>
          <a:ext cx="889000" cy="56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151578</xdr:rowOff>
    </xdr:from>
    <xdr:to>
      <xdr:col>41</xdr:col>
      <xdr:colOff>50800</xdr:colOff>
      <xdr:row>34</xdr:row>
      <xdr:rowOff>167882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80878"/>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83670</xdr:rowOff>
    </xdr:from>
    <xdr:to>
      <xdr:col>55</xdr:col>
      <xdr:colOff>50800</xdr:colOff>
      <xdr:row>34</xdr:row>
      <xdr:rowOff>13820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7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106547</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59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25285</xdr:rowOff>
    </xdr:from>
    <xdr:to>
      <xdr:col>50</xdr:col>
      <xdr:colOff>165100</xdr:colOff>
      <xdr:row>34</xdr:row>
      <xdr:rowOff>126885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143412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62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50641</xdr:rowOff>
    </xdr:from>
    <xdr:to>
      <xdr:col>46</xdr:col>
      <xdr:colOff>38100</xdr:colOff>
      <xdr:row>31</xdr:row>
      <xdr:rowOff>152241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3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168768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14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100778</xdr:rowOff>
    </xdr:from>
    <xdr:to>
      <xdr:col>41</xdr:col>
      <xdr:colOff>101600</xdr:colOff>
      <xdr:row>35</xdr:row>
      <xdr:rowOff>30928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47455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7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117082</xdr:rowOff>
    </xdr:from>
    <xdr:to>
      <xdr:col>36</xdr:col>
      <xdr:colOff>165100</xdr:colOff>
      <xdr:row>35</xdr:row>
      <xdr:rowOff>47232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9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63759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72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158625</xdr:rowOff>
    </xdr:from>
    <xdr:to>
      <xdr:col>54</xdr:col>
      <xdr:colOff>189865</xdr:colOff>
      <xdr:row>59</xdr:row>
      <xdr:rowOff>52359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9245475"/>
          <a:ext cx="1270" cy="922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56186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52359</xdr:rowOff>
    </xdr:from>
    <xdr:to>
      <xdr:col>55</xdr:col>
      <xdr:colOff>88900</xdr:colOff>
      <xdr:row>59</xdr:row>
      <xdr:rowOff>52359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105302</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902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158625</xdr:rowOff>
    </xdr:from>
    <xdr:to>
      <xdr:col>55</xdr:col>
      <xdr:colOff>88900</xdr:colOff>
      <xdr:row>53</xdr:row>
      <xdr:rowOff>158625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24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48185</xdr:rowOff>
    </xdr:from>
    <xdr:to>
      <xdr:col>55</xdr:col>
      <xdr:colOff>0</xdr:colOff>
      <xdr:row>57</xdr:row>
      <xdr:rowOff>116935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20835"/>
          <a:ext cx="838200" cy="6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71122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43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92695</xdr:rowOff>
    </xdr:from>
    <xdr:to>
      <xdr:col>55</xdr:col>
      <xdr:colOff>50800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83546</xdr:rowOff>
    </xdr:from>
    <xdr:to>
      <xdr:col>50</xdr:col>
      <xdr:colOff>114300</xdr:colOff>
      <xdr:row>57</xdr:row>
      <xdr:rowOff>48185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8998946"/>
          <a:ext cx="889000" cy="8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71729</xdr:rowOff>
    </xdr:from>
    <xdr:to>
      <xdr:col>50</xdr:col>
      <xdr:colOff>165100</xdr:colOff>
      <xdr:row>58</xdr:row>
      <xdr:rowOff>1879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164456</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13571</xdr:rowOff>
    </xdr:from>
    <xdr:to>
      <xdr:col>45</xdr:col>
      <xdr:colOff>177800</xdr:colOff>
      <xdr:row>52</xdr:row>
      <xdr:rowOff>83546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8586071"/>
          <a:ext cx="889000" cy="4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8126</xdr:rowOff>
    </xdr:from>
    <xdr:to>
      <xdr:col>46</xdr:col>
      <xdr:colOff>38100</xdr:colOff>
      <xdr:row>57</xdr:row>
      <xdr:rowOff>109726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100853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13571</xdr:rowOff>
    </xdr:from>
    <xdr:to>
      <xdr:col>41</xdr:col>
      <xdr:colOff>50800</xdr:colOff>
      <xdr:row>51</xdr:row>
      <xdr:rowOff>117718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8586071"/>
          <a:ext cx="889000" cy="2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53336</xdr:rowOff>
    </xdr:from>
    <xdr:to>
      <xdr:col>41</xdr:col>
      <xdr:colOff>101600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102525</xdr:rowOff>
    </xdr:from>
    <xdr:to>
      <xdr:col>36</xdr:col>
      <xdr:colOff>165100</xdr:colOff>
      <xdr:row>58</xdr:row>
      <xdr:rowOff>32675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23802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66135</xdr:rowOff>
    </xdr:from>
    <xdr:to>
      <xdr:col>55</xdr:col>
      <xdr:colOff>50800</xdr:colOff>
      <xdr:row>57</xdr:row>
      <xdr:rowOff>167735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89012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9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168835</xdr:rowOff>
    </xdr:from>
    <xdr:to>
      <xdr:col>50</xdr:col>
      <xdr:colOff>165100</xdr:colOff>
      <xdr:row>57</xdr:row>
      <xdr:rowOff>98985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115512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5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32746</xdr:rowOff>
    </xdr:from>
    <xdr:to>
      <xdr:col>46</xdr:col>
      <xdr:colOff>38100</xdr:colOff>
      <xdr:row>52</xdr:row>
      <xdr:rowOff>134346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89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150873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872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134221</xdr:rowOff>
    </xdr:from>
    <xdr:to>
      <xdr:col>41</xdr:col>
      <xdr:colOff>101600</xdr:colOff>
      <xdr:row>50</xdr:row>
      <xdr:rowOff>64371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8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80898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83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66918</xdr:rowOff>
    </xdr:from>
    <xdr:to>
      <xdr:col>36</xdr:col>
      <xdr:colOff>165100</xdr:colOff>
      <xdr:row>51</xdr:row>
      <xdr:rowOff>168518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88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13595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858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142567</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3001317"/>
          <a:ext cx="1270" cy="642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89244</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77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142567</xdr:rowOff>
    </xdr:from>
    <xdr:to>
      <xdr:col>55</xdr:col>
      <xdr:colOff>88900</xdr:colOff>
      <xdr:row>75</xdr:row>
      <xdr:rowOff>142567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0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144138</xdr:rowOff>
    </xdr:from>
    <xdr:to>
      <xdr:col>55</xdr:col>
      <xdr:colOff>0</xdr:colOff>
      <xdr:row>78</xdr:row>
      <xdr:rowOff>159486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17238"/>
          <a:ext cx="8382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112841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85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134414</xdr:rowOff>
    </xdr:from>
    <xdr:to>
      <xdr:col>55</xdr:col>
      <xdr:colOff>50800</xdr:colOff>
      <xdr:row>79</xdr:row>
      <xdr:rowOff>64564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50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44159</xdr:rowOff>
    </xdr:from>
    <xdr:to>
      <xdr:col>50</xdr:col>
      <xdr:colOff>114300</xdr:colOff>
      <xdr:row>78</xdr:row>
      <xdr:rowOff>144138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902909"/>
          <a:ext cx="889000" cy="61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110542</xdr:rowOff>
    </xdr:from>
    <xdr:to>
      <xdr:col>50</xdr:col>
      <xdr:colOff>165100</xdr:colOff>
      <xdr:row>79</xdr:row>
      <xdr:rowOff>40692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8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31819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166681</xdr:rowOff>
    </xdr:from>
    <xdr:to>
      <xdr:col>45</xdr:col>
      <xdr:colOff>177800</xdr:colOff>
      <xdr:row>75</xdr:row>
      <xdr:rowOff>44159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168181"/>
          <a:ext cx="889000" cy="7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73002</xdr:rowOff>
    </xdr:from>
    <xdr:to>
      <xdr:col>46</xdr:col>
      <xdr:colOff>38100</xdr:colOff>
      <xdr:row>79</xdr:row>
      <xdr:rowOff>3152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165729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166681</xdr:rowOff>
    </xdr:from>
    <xdr:to>
      <xdr:col>41</xdr:col>
      <xdr:colOff>50800</xdr:colOff>
      <xdr:row>73</xdr:row>
      <xdr:rowOff>10168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168181"/>
          <a:ext cx="889000" cy="3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96548</xdr:rowOff>
    </xdr:from>
    <xdr:to>
      <xdr:col>41</xdr:col>
      <xdr:colOff>101600</xdr:colOff>
      <xdr:row>79</xdr:row>
      <xdr:rowOff>26698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17825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134133</xdr:rowOff>
    </xdr:from>
    <xdr:to>
      <xdr:col>36</xdr:col>
      <xdr:colOff>165100</xdr:colOff>
      <xdr:row>79</xdr:row>
      <xdr:rowOff>64283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55410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108686</xdr:rowOff>
    </xdr:from>
    <xdr:to>
      <xdr:col>55</xdr:col>
      <xdr:colOff>50800</xdr:colOff>
      <xdr:row>79</xdr:row>
      <xdr:rowOff>38836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68063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6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93338</xdr:rowOff>
    </xdr:from>
    <xdr:to>
      <xdr:col>50</xdr:col>
      <xdr:colOff>165100</xdr:colOff>
      <xdr:row>79</xdr:row>
      <xdr:rowOff>23488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40015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2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164809</xdr:rowOff>
    </xdr:from>
    <xdr:to>
      <xdr:col>46</xdr:col>
      <xdr:colOff>38100</xdr:colOff>
      <xdr:row>75</xdr:row>
      <xdr:rowOff>94959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8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111486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262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115881</xdr:rowOff>
    </xdr:from>
    <xdr:to>
      <xdr:col>41</xdr:col>
      <xdr:colOff>101600</xdr:colOff>
      <xdr:row>71</xdr:row>
      <xdr:rowOff>46031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1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62558</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189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130818</xdr:rowOff>
    </xdr:from>
    <xdr:to>
      <xdr:col>36</xdr:col>
      <xdr:colOff>165100</xdr:colOff>
      <xdr:row>73</xdr:row>
      <xdr:rowOff>60968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4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77495</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225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146869</xdr:rowOff>
    </xdr:from>
    <xdr:to>
      <xdr:col>55</xdr:col>
      <xdr:colOff>0</xdr:colOff>
      <xdr:row>97</xdr:row>
      <xdr:rowOff>21011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06069"/>
          <a:ext cx="838200" cy="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78792</xdr:rowOff>
    </xdr:from>
    <xdr:to>
      <xdr:col>50</xdr:col>
      <xdr:colOff>114300</xdr:colOff>
      <xdr:row>96</xdr:row>
      <xdr:rowOff>146869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366542"/>
          <a:ext cx="889000" cy="23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78792</xdr:rowOff>
    </xdr:from>
    <xdr:to>
      <xdr:col>45</xdr:col>
      <xdr:colOff>177800</xdr:colOff>
      <xdr:row>97</xdr:row>
      <xdr:rowOff>137314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366542"/>
          <a:ext cx="889000" cy="4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14213</xdr:rowOff>
    </xdr:from>
    <xdr:to>
      <xdr:col>41</xdr:col>
      <xdr:colOff>50800</xdr:colOff>
      <xdr:row>97</xdr:row>
      <xdr:rowOff>137314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44863"/>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141661</xdr:rowOff>
    </xdr:from>
    <xdr:to>
      <xdr:col>55</xdr:col>
      <xdr:colOff>50800</xdr:colOff>
      <xdr:row>97</xdr:row>
      <xdr:rowOff>71811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164538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96069</xdr:rowOff>
    </xdr:from>
    <xdr:to>
      <xdr:col>50</xdr:col>
      <xdr:colOff>165100</xdr:colOff>
      <xdr:row>97</xdr:row>
      <xdr:rowOff>26219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42746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3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27992</xdr:rowOff>
    </xdr:from>
    <xdr:to>
      <xdr:col>46</xdr:col>
      <xdr:colOff>38100</xdr:colOff>
      <xdr:row>95</xdr:row>
      <xdr:rowOff>129592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146119</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09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86514</xdr:rowOff>
    </xdr:from>
    <xdr:to>
      <xdr:col>41</xdr:col>
      <xdr:colOff>101600</xdr:colOff>
      <xdr:row>98</xdr:row>
      <xdr:rowOff>16664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7791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0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134863</xdr:rowOff>
    </xdr:from>
    <xdr:to>
      <xdr:col>36</xdr:col>
      <xdr:colOff>165100</xdr:colOff>
      <xdr:row>97</xdr:row>
      <xdr:rowOff>65013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81540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121450</xdr:rowOff>
    </xdr:from>
    <xdr:to>
      <xdr:col>85</xdr:col>
      <xdr:colOff>127000</xdr:colOff>
      <xdr:row>39</xdr:row>
      <xdr:rowOff>3321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36550"/>
          <a:ext cx="8382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121450</xdr:rowOff>
    </xdr:from>
    <xdr:to>
      <xdr:col>81</xdr:col>
      <xdr:colOff>50800</xdr:colOff>
      <xdr:row>39</xdr:row>
      <xdr:rowOff>15056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36550"/>
          <a:ext cx="889000" cy="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5779</xdr:rowOff>
    </xdr:from>
    <xdr:to>
      <xdr:col>76</xdr:col>
      <xdr:colOff>114300</xdr:colOff>
      <xdr:row>39</xdr:row>
      <xdr:rowOff>15056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92329"/>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154540</xdr:rowOff>
    </xdr:from>
    <xdr:to>
      <xdr:col>71</xdr:col>
      <xdr:colOff>177800</xdr:colOff>
      <xdr:row>39</xdr:row>
      <xdr:rowOff>5779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69640"/>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123971</xdr:rowOff>
    </xdr:from>
    <xdr:to>
      <xdr:col>85</xdr:col>
      <xdr:colOff>177800</xdr:colOff>
      <xdr:row>39</xdr:row>
      <xdr:rowOff>54121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38898</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5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70650</xdr:rowOff>
    </xdr:from>
    <xdr:to>
      <xdr:col>81</xdr:col>
      <xdr:colOff>101600</xdr:colOff>
      <xdr:row>39</xdr:row>
      <xdr:rowOff>800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163377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6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135706</xdr:rowOff>
    </xdr:from>
    <xdr:to>
      <xdr:col>76</xdr:col>
      <xdr:colOff>165100</xdr:colOff>
      <xdr:row>39</xdr:row>
      <xdr:rowOff>65856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56983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126429</xdr:rowOff>
    </xdr:from>
    <xdr:to>
      <xdr:col>72</xdr:col>
      <xdr:colOff>38100</xdr:colOff>
      <xdr:row>39</xdr:row>
      <xdr:rowOff>56579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47706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3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103740</xdr:rowOff>
    </xdr:from>
    <xdr:to>
      <xdr:col>67</xdr:col>
      <xdr:colOff>101600</xdr:colOff>
      <xdr:row>39</xdr:row>
      <xdr:rowOff>33890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25017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1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114936</xdr:rowOff>
    </xdr:from>
    <xdr:to>
      <xdr:col>85</xdr:col>
      <xdr:colOff>127000</xdr:colOff>
      <xdr:row>77</xdr:row>
      <xdr:rowOff>122326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316586"/>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109274</xdr:rowOff>
    </xdr:from>
    <xdr:to>
      <xdr:col>81</xdr:col>
      <xdr:colOff>50800</xdr:colOff>
      <xdr:row>77</xdr:row>
      <xdr:rowOff>114936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1092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106896</xdr:rowOff>
    </xdr:from>
    <xdr:to>
      <xdr:col>76</xdr:col>
      <xdr:colOff>114300</xdr:colOff>
      <xdr:row>77</xdr:row>
      <xdr:rowOff>109274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30854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101273</xdr:rowOff>
    </xdr:from>
    <xdr:to>
      <xdr:col>71</xdr:col>
      <xdr:colOff>177800</xdr:colOff>
      <xdr:row>77</xdr:row>
      <xdr:rowOff>106896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302923"/>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71526</xdr:rowOff>
    </xdr:from>
    <xdr:to>
      <xdr:col>85</xdr:col>
      <xdr:colOff>177800</xdr:colOff>
      <xdr:row>78</xdr:row>
      <xdr:rowOff>1676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49953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64136</xdr:rowOff>
    </xdr:from>
    <xdr:to>
      <xdr:col>81</xdr:col>
      <xdr:colOff>101600</xdr:colOff>
      <xdr:row>77</xdr:row>
      <xdr:rowOff>165736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156863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58474</xdr:rowOff>
    </xdr:from>
    <xdr:to>
      <xdr:col>76</xdr:col>
      <xdr:colOff>165100</xdr:colOff>
      <xdr:row>77</xdr:row>
      <xdr:rowOff>160074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151201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5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56096</xdr:rowOff>
    </xdr:from>
    <xdr:to>
      <xdr:col>72</xdr:col>
      <xdr:colOff>38100</xdr:colOff>
      <xdr:row>77</xdr:row>
      <xdr:rowOff>157696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148823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143200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28532</xdr:rowOff>
    </xdr:from>
    <xdr:to>
      <xdr:col>85</xdr:col>
      <xdr:colOff>127000</xdr:colOff>
      <xdr:row>93</xdr:row>
      <xdr:rowOff>91461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5801932"/>
          <a:ext cx="838200" cy="2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91461</xdr:rowOff>
    </xdr:from>
    <xdr:to>
      <xdr:col>81</xdr:col>
      <xdr:colOff>50800</xdr:colOff>
      <xdr:row>96</xdr:row>
      <xdr:rowOff>107888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036311"/>
          <a:ext cx="889000" cy="53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107888</xdr:rowOff>
    </xdr:from>
    <xdr:to>
      <xdr:col>76</xdr:col>
      <xdr:colOff>114300</xdr:colOff>
      <xdr:row>97</xdr:row>
      <xdr:rowOff>25588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567088"/>
          <a:ext cx="889000" cy="8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904</xdr:rowOff>
    </xdr:from>
    <xdr:to>
      <xdr:col>71</xdr:col>
      <xdr:colOff>177800</xdr:colOff>
      <xdr:row>97</xdr:row>
      <xdr:rowOff>25588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460104"/>
          <a:ext cx="889000" cy="19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149182</xdr:rowOff>
    </xdr:from>
    <xdr:to>
      <xdr:col>85</xdr:col>
      <xdr:colOff>177800</xdr:colOff>
      <xdr:row>92</xdr:row>
      <xdr:rowOff>79332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57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102209</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70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40661</xdr:rowOff>
    </xdr:from>
    <xdr:to>
      <xdr:col>81</xdr:col>
      <xdr:colOff>101600</xdr:colOff>
      <xdr:row>93</xdr:row>
      <xdr:rowOff>142261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59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158788</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576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57088</xdr:rowOff>
    </xdr:from>
    <xdr:to>
      <xdr:col>76</xdr:col>
      <xdr:colOff>165100</xdr:colOff>
      <xdr:row>96</xdr:row>
      <xdr:rowOff>158688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5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3765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2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146238</xdr:rowOff>
    </xdr:from>
    <xdr:to>
      <xdr:col>72</xdr:col>
      <xdr:colOff>38100</xdr:colOff>
      <xdr:row>97</xdr:row>
      <xdr:rowOff>76388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92915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3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121554</xdr:rowOff>
    </xdr:from>
    <xdr:to>
      <xdr:col>67</xdr:col>
      <xdr:colOff>101600</xdr:colOff>
      <xdr:row>96</xdr:row>
      <xdr:rowOff>51704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4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68231</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618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122212</xdr:rowOff>
    </xdr:from>
    <xdr:to>
      <xdr:col>116</xdr:col>
      <xdr:colOff>63500</xdr:colOff>
      <xdr:row>58</xdr:row>
      <xdr:rowOff>122875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66312"/>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122875</xdr:rowOff>
    </xdr:from>
    <xdr:to>
      <xdr:col>111</xdr:col>
      <xdr:colOff>177800</xdr:colOff>
      <xdr:row>58</xdr:row>
      <xdr:rowOff>127905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66975"/>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116520</xdr:rowOff>
    </xdr:from>
    <xdr:to>
      <xdr:col>107</xdr:col>
      <xdr:colOff>50800</xdr:colOff>
      <xdr:row>58</xdr:row>
      <xdr:rowOff>127905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60620"/>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111628</xdr:rowOff>
    </xdr:from>
    <xdr:to>
      <xdr:col>102</xdr:col>
      <xdr:colOff>114300</xdr:colOff>
      <xdr:row>58</xdr:row>
      <xdr:rowOff>116520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55728"/>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71412</xdr:rowOff>
    </xdr:from>
    <xdr:to>
      <xdr:col>116</xdr:col>
      <xdr:colOff>114300</xdr:colOff>
      <xdr:row>59</xdr:row>
      <xdr:rowOff>1562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72075</xdr:rowOff>
    </xdr:from>
    <xdr:to>
      <xdr:col>112</xdr:col>
      <xdr:colOff>38100</xdr:colOff>
      <xdr:row>59</xdr:row>
      <xdr:rowOff>2225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164802</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77105</xdr:rowOff>
    </xdr:from>
    <xdr:to>
      <xdr:col>107</xdr:col>
      <xdr:colOff>101600</xdr:colOff>
      <xdr:row>59</xdr:row>
      <xdr:rowOff>7255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169832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1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65720</xdr:rowOff>
    </xdr:from>
    <xdr:to>
      <xdr:col>102</xdr:col>
      <xdr:colOff>165100</xdr:colOff>
      <xdr:row>58</xdr:row>
      <xdr:rowOff>167320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158447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60828</xdr:rowOff>
    </xdr:from>
    <xdr:to>
      <xdr:col>98</xdr:col>
      <xdr:colOff>38100</xdr:colOff>
      <xdr:row>58</xdr:row>
      <xdr:rowOff>162428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153555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125516</xdr:rowOff>
    </xdr:from>
    <xdr:to>
      <xdr:col>116</xdr:col>
      <xdr:colOff>63500</xdr:colOff>
      <xdr:row>76</xdr:row>
      <xdr:rowOff>9474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984266"/>
          <a:ext cx="8382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87547</xdr:rowOff>
    </xdr:from>
    <xdr:to>
      <xdr:col>111</xdr:col>
      <xdr:colOff>177800</xdr:colOff>
      <xdr:row>75</xdr:row>
      <xdr:rowOff>125516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946297"/>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87547</xdr:rowOff>
    </xdr:from>
    <xdr:to>
      <xdr:col>107</xdr:col>
      <xdr:colOff>50800</xdr:colOff>
      <xdr:row>75</xdr:row>
      <xdr:rowOff>96571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46297"/>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65339</xdr:rowOff>
    </xdr:from>
    <xdr:to>
      <xdr:col>102</xdr:col>
      <xdr:colOff>114300</xdr:colOff>
      <xdr:row>75</xdr:row>
      <xdr:rowOff>96571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924089"/>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130124</xdr:rowOff>
    </xdr:from>
    <xdr:to>
      <xdr:col>116</xdr:col>
      <xdr:colOff>114300</xdr:colOff>
      <xdr:row>76</xdr:row>
      <xdr:rowOff>60274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108551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96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74716</xdr:rowOff>
    </xdr:from>
    <xdr:to>
      <xdr:col>112</xdr:col>
      <xdr:colOff>38100</xdr:colOff>
      <xdr:row>76</xdr:row>
      <xdr:rowOff>4865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33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21393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7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36747</xdr:rowOff>
    </xdr:from>
    <xdr:to>
      <xdr:col>107</xdr:col>
      <xdr:colOff>101600</xdr:colOff>
      <xdr:row>75</xdr:row>
      <xdr:rowOff>138347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154874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45771</xdr:rowOff>
    </xdr:from>
    <xdr:to>
      <xdr:col>102</xdr:col>
      <xdr:colOff>165100</xdr:colOff>
      <xdr:row>75</xdr:row>
      <xdr:rowOff>147371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163898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14539</xdr:rowOff>
    </xdr:from>
    <xdr:to>
      <xdr:col>98</xdr:col>
      <xdr:colOff>38100</xdr:colOff>
      <xdr:row>75</xdr:row>
      <xdr:rowOff>116139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132666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・維持補修費については、前年度と比較して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円減少するとともに類似団体平均を下回っている。ただし、老朽化が進んだ公共施設は複数あることから、今後は個別施設計画に沿った更新を行い、予算の平準化を図る。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・普通建設事業費（うち新規整備）については、前年度と比較して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4,700</a:t>
          </a:r>
          <a:r>
            <a:rPr kumimoji="1" lang="ja-JP" altLang="en-US" sz="1300">
              <a:latin typeface="ＭＳ Ｐゴシック" panose="020B0600070205080204" pitchFamily="50" charset="-128"/>
              <a:ea typeface="ＭＳ Ｐゴシック" panose="020B0600070205080204" pitchFamily="50" charset="-128"/>
            </a:rPr>
            <a:t>円の減少であるとともに、令和元年度から減少傾向にある。これは村内中学校の統合整備事業等、大型ハード事業が終了したことが要因である。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ただし、今後は清掃施設等の更新も検討されていることから、個別施設計画に沿った更新を行い、予算の平準化を図る。</a:t>
          </a:r>
        </a:p>
        <a:p>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234,408</a:t>
          </a:r>
          <a:r>
            <a:rPr kumimoji="1" lang="ja-JP" altLang="en-US" sz="1300">
              <a:latin typeface="ＭＳ Ｐゴシック" panose="020B0600070205080204" pitchFamily="50" charset="-128"/>
              <a:ea typeface="ＭＳ Ｐゴシック" panose="020B0600070205080204" pitchFamily="50" charset="-128"/>
            </a:rPr>
            <a:t>円と、上昇傾向にあり、類似団体内で上位となっている。これは、</a:t>
          </a:r>
          <a:r>
            <a:rPr kumimoji="1" lang="ja-JP" altLang="en-US" sz="1300">
              <a:solidFill>
                <a:schemeClr val="tx1"/>
              </a:solidFill>
              <a:latin typeface="ＭＳ Ｐゴシック" panose="020B0600070205080204" pitchFamily="50" charset="-128"/>
              <a:ea typeface="ＭＳ Ｐゴシック" panose="020B0600070205080204" pitchFamily="50" charset="-128"/>
            </a:rPr>
            <a:t>ふるさと納税事務手続きにかかる委託料等が考えられる。</a:t>
          </a:r>
        </a:p>
        <a:p>
          <a:r>
            <a:rPr kumimoji="1" lang="ja-JP" altLang="en-US" sz="1300">
              <a:latin typeface="ＭＳ Ｐゴシック" panose="020B0600070205080204" pitchFamily="50" charset="-128"/>
              <a:ea typeface="ＭＳ Ｐゴシック" panose="020B0600070205080204" pitchFamily="50" charset="-128"/>
            </a:rPr>
            <a:t>・積立金については、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248,315</a:t>
          </a:r>
          <a:r>
            <a:rPr kumimoji="1" lang="ja-JP" altLang="en-US" sz="1300">
              <a:latin typeface="ＭＳ Ｐゴシック" panose="020B0600070205080204" pitchFamily="50" charset="-128"/>
              <a:ea typeface="ＭＳ Ｐゴシック" panose="020B0600070205080204" pitchFamily="50" charset="-128"/>
            </a:rPr>
            <a:t>円と、上昇傾向にあり、類似団体内で上位となっている。令和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年度は、恩納村公共施設整備基金や恩納村ふるさとづくり応援基金を中心に積み立てられた。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11,298
10,232
50.84
13,004,882
12,167,893
622,732
3,613,651
4,806,648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29972</xdr:rowOff>
    </xdr:from>
    <xdr:to>
      <xdr:col>24</xdr:col>
      <xdr:colOff>63500</xdr:colOff>
      <xdr:row>33</xdr:row>
      <xdr:rowOff>41402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8782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14732</xdr:rowOff>
    </xdr:from>
    <xdr:to>
      <xdr:col>19</xdr:col>
      <xdr:colOff>177800</xdr:colOff>
      <xdr:row>33</xdr:row>
      <xdr:rowOff>41402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7258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14732</xdr:rowOff>
    </xdr:from>
    <xdr:to>
      <xdr:col>15</xdr:col>
      <xdr:colOff>50800</xdr:colOff>
      <xdr:row>33</xdr:row>
      <xdr:rowOff>29972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7258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29972</xdr:rowOff>
    </xdr:from>
    <xdr:to>
      <xdr:col>10</xdr:col>
      <xdr:colOff>114300</xdr:colOff>
      <xdr:row>33</xdr:row>
      <xdr:rowOff>81788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87822"/>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150622</xdr:rowOff>
    </xdr:from>
    <xdr:to>
      <xdr:col>24</xdr:col>
      <xdr:colOff>114300</xdr:colOff>
      <xdr:row>33</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162052</xdr:rowOff>
    </xdr:from>
    <xdr:to>
      <xdr:col>20</xdr:col>
      <xdr:colOff>38100</xdr:colOff>
      <xdr:row>33</xdr:row>
      <xdr:rowOff>92202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108729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135382</xdr:rowOff>
    </xdr:from>
    <xdr:to>
      <xdr:col>15</xdr:col>
      <xdr:colOff>101600</xdr:colOff>
      <xdr:row>33</xdr:row>
      <xdr:rowOff>65532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82059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150622</xdr:rowOff>
    </xdr:from>
    <xdr:to>
      <xdr:col>10</xdr:col>
      <xdr:colOff>165100</xdr:colOff>
      <xdr:row>33</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97299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30988</xdr:rowOff>
    </xdr:from>
    <xdr:to>
      <xdr:col>6</xdr:col>
      <xdr:colOff>38100</xdr:colOff>
      <xdr:row>33</xdr:row>
      <xdr:rowOff>132588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149115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25452</xdr:rowOff>
    </xdr:from>
    <xdr:to>
      <xdr:col>24</xdr:col>
      <xdr:colOff>63500</xdr:colOff>
      <xdr:row>52</xdr:row>
      <xdr:rowOff>2272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8597952"/>
          <a:ext cx="838200" cy="3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2272</xdr:rowOff>
    </xdr:from>
    <xdr:to>
      <xdr:col>19</xdr:col>
      <xdr:colOff>177800</xdr:colOff>
      <xdr:row>52</xdr:row>
      <xdr:rowOff>101105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917672"/>
          <a:ext cx="889000" cy="9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101105</xdr:rowOff>
    </xdr:from>
    <xdr:to>
      <xdr:col>15</xdr:col>
      <xdr:colOff>50800</xdr:colOff>
      <xdr:row>54</xdr:row>
      <xdr:rowOff>155356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016505"/>
          <a:ext cx="889000" cy="39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122506</xdr:rowOff>
    </xdr:from>
    <xdr:to>
      <xdr:col>10</xdr:col>
      <xdr:colOff>114300</xdr:colOff>
      <xdr:row>54</xdr:row>
      <xdr:rowOff>155356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380806"/>
          <a:ext cx="8890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146102</xdr:rowOff>
    </xdr:from>
    <xdr:to>
      <xdr:col>24</xdr:col>
      <xdr:colOff>114300</xdr:colOff>
      <xdr:row>50</xdr:row>
      <xdr:rowOff>76252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54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99129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50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122922</xdr:rowOff>
    </xdr:from>
    <xdr:to>
      <xdr:col>20</xdr:col>
      <xdr:colOff>38100</xdr:colOff>
      <xdr:row>52</xdr:row>
      <xdr:rowOff>53072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8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69599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64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50305</xdr:rowOff>
    </xdr:from>
    <xdr:to>
      <xdr:col>15</xdr:col>
      <xdr:colOff>101600</xdr:colOff>
      <xdr:row>52</xdr:row>
      <xdr:rowOff>151905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9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168432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4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104556</xdr:rowOff>
    </xdr:from>
    <xdr:to>
      <xdr:col>10</xdr:col>
      <xdr:colOff>165100</xdr:colOff>
      <xdr:row>55</xdr:row>
      <xdr:rowOff>34706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51233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3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71706</xdr:rowOff>
    </xdr:from>
    <xdr:to>
      <xdr:col>6</xdr:col>
      <xdr:colOff>38100</xdr:colOff>
      <xdr:row>55</xdr:row>
      <xdr:rowOff>1856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18383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10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145750</xdr:rowOff>
    </xdr:from>
    <xdr:to>
      <xdr:col>24</xdr:col>
      <xdr:colOff>63500</xdr:colOff>
      <xdr:row>75</xdr:row>
      <xdr:rowOff>36220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33050"/>
          <a:ext cx="838200" cy="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145750</xdr:rowOff>
    </xdr:from>
    <xdr:to>
      <xdr:col>19</xdr:col>
      <xdr:colOff>177800</xdr:colOff>
      <xdr:row>75</xdr:row>
      <xdr:rowOff>148631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33050"/>
          <a:ext cx="889000" cy="1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148631</xdr:rowOff>
    </xdr:from>
    <xdr:to>
      <xdr:col>15</xdr:col>
      <xdr:colOff>50800</xdr:colOff>
      <xdr:row>76</xdr:row>
      <xdr:rowOff>59004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07381"/>
          <a:ext cx="889000" cy="8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153279</xdr:rowOff>
    </xdr:from>
    <xdr:to>
      <xdr:col>10</xdr:col>
      <xdr:colOff>114300</xdr:colOff>
      <xdr:row>76</xdr:row>
      <xdr:rowOff>59004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12029"/>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156870</xdr:rowOff>
    </xdr:from>
    <xdr:to>
      <xdr:col>24</xdr:col>
      <xdr:colOff>114300</xdr:colOff>
      <xdr:row>75</xdr:row>
      <xdr:rowOff>87020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94950</xdr:rowOff>
    </xdr:from>
    <xdr:to>
      <xdr:col>20</xdr:col>
      <xdr:colOff>38100</xdr:colOff>
      <xdr:row>75</xdr:row>
      <xdr:rowOff>25100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41627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5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97830</xdr:rowOff>
    </xdr:from>
    <xdr:to>
      <xdr:col>15</xdr:col>
      <xdr:colOff>101600</xdr:colOff>
      <xdr:row>76</xdr:row>
      <xdr:rowOff>27980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44507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3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8204</xdr:rowOff>
    </xdr:from>
    <xdr:to>
      <xdr:col>10</xdr:col>
      <xdr:colOff>165100</xdr:colOff>
      <xdr:row>76</xdr:row>
      <xdr:rowOff>109804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126331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102479</xdr:rowOff>
    </xdr:from>
    <xdr:to>
      <xdr:col>6</xdr:col>
      <xdr:colOff>38100</xdr:colOff>
      <xdr:row>76</xdr:row>
      <xdr:rowOff>32629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49156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3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31412</xdr:rowOff>
    </xdr:from>
    <xdr:to>
      <xdr:col>24</xdr:col>
      <xdr:colOff>63500</xdr:colOff>
      <xdr:row>97</xdr:row>
      <xdr:rowOff>39610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62062"/>
          <a:ext cx="8382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89362</xdr:rowOff>
    </xdr:from>
    <xdr:to>
      <xdr:col>19</xdr:col>
      <xdr:colOff>177800</xdr:colOff>
      <xdr:row>97</xdr:row>
      <xdr:rowOff>39610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77112"/>
          <a:ext cx="889000" cy="29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89362</xdr:rowOff>
    </xdr:from>
    <xdr:to>
      <xdr:col>15</xdr:col>
      <xdr:colOff>50800</xdr:colOff>
      <xdr:row>97</xdr:row>
      <xdr:rowOff>90455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77112"/>
          <a:ext cx="889000" cy="3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32903</xdr:rowOff>
    </xdr:from>
    <xdr:to>
      <xdr:col>10</xdr:col>
      <xdr:colOff>114300</xdr:colOff>
      <xdr:row>97</xdr:row>
      <xdr:rowOff>90455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63553"/>
          <a:ext cx="889000" cy="5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152062</xdr:rowOff>
    </xdr:from>
    <xdr:to>
      <xdr:col>24</xdr:col>
      <xdr:colOff>114300</xdr:colOff>
      <xdr:row>97</xdr:row>
      <xdr:rowOff>82212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130489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160260</xdr:rowOff>
    </xdr:from>
    <xdr:to>
      <xdr:col>20</xdr:col>
      <xdr:colOff>38100</xdr:colOff>
      <xdr:row>97</xdr:row>
      <xdr:rowOff>90410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81537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1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38562</xdr:rowOff>
    </xdr:from>
    <xdr:to>
      <xdr:col>15</xdr:col>
      <xdr:colOff>101600</xdr:colOff>
      <xdr:row>95</xdr:row>
      <xdr:rowOff>140162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156689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0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39655</xdr:rowOff>
    </xdr:from>
    <xdr:to>
      <xdr:col>10</xdr:col>
      <xdr:colOff>165100</xdr:colOff>
      <xdr:row>97</xdr:row>
      <xdr:rowOff>141255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7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132382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6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153553</xdr:rowOff>
    </xdr:from>
    <xdr:to>
      <xdr:col>6</xdr:col>
      <xdr:colOff>38100</xdr:colOff>
      <xdr:row>97</xdr:row>
      <xdr:rowOff>83703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100230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8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70083</xdr:rowOff>
    </xdr:from>
    <xdr:to>
      <xdr:col>55</xdr:col>
      <xdr:colOff>0</xdr:colOff>
      <xdr:row>56</xdr:row>
      <xdr:rowOff>83441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71283"/>
          <a:ext cx="8382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158605</xdr:rowOff>
    </xdr:from>
    <xdr:to>
      <xdr:col>50</xdr:col>
      <xdr:colOff>114300</xdr:colOff>
      <xdr:row>56</xdr:row>
      <xdr:rowOff>83441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588355"/>
          <a:ext cx="8890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158605</xdr:rowOff>
    </xdr:from>
    <xdr:to>
      <xdr:col>45</xdr:col>
      <xdr:colOff>177800</xdr:colOff>
      <xdr:row>56</xdr:row>
      <xdr:rowOff>48968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588355"/>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48968</xdr:rowOff>
    </xdr:from>
    <xdr:to>
      <xdr:col>41</xdr:col>
      <xdr:colOff>50800</xdr:colOff>
      <xdr:row>56</xdr:row>
      <xdr:rowOff>92258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50168"/>
          <a:ext cx="889000" cy="4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19283</xdr:rowOff>
    </xdr:from>
    <xdr:to>
      <xdr:col>55</xdr:col>
      <xdr:colOff>50800</xdr:colOff>
      <xdr:row>56</xdr:row>
      <xdr:rowOff>120883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42160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7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32641</xdr:rowOff>
    </xdr:from>
    <xdr:to>
      <xdr:col>50</xdr:col>
      <xdr:colOff>165100</xdr:colOff>
      <xdr:row>56</xdr:row>
      <xdr:rowOff>134241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150768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107805</xdr:rowOff>
    </xdr:from>
    <xdr:to>
      <xdr:col>46</xdr:col>
      <xdr:colOff>38100</xdr:colOff>
      <xdr:row>56</xdr:row>
      <xdr:rowOff>37955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54482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169618</xdr:rowOff>
    </xdr:from>
    <xdr:to>
      <xdr:col>41</xdr:col>
      <xdr:colOff>101600</xdr:colOff>
      <xdr:row>56</xdr:row>
      <xdr:rowOff>99768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116295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41458</xdr:rowOff>
    </xdr:from>
    <xdr:to>
      <xdr:col>36</xdr:col>
      <xdr:colOff>165100</xdr:colOff>
      <xdr:row>56</xdr:row>
      <xdr:rowOff>143058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159585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1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156184</xdr:rowOff>
    </xdr:from>
    <xdr:to>
      <xdr:col>55</xdr:col>
      <xdr:colOff>0</xdr:colOff>
      <xdr:row>77</xdr:row>
      <xdr:rowOff>13525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86384"/>
          <a:ext cx="8382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2769</xdr:rowOff>
    </xdr:from>
    <xdr:to>
      <xdr:col>50</xdr:col>
      <xdr:colOff>114300</xdr:colOff>
      <xdr:row>77</xdr:row>
      <xdr:rowOff>13525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347169"/>
          <a:ext cx="889000" cy="86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57036</xdr:rowOff>
    </xdr:from>
    <xdr:to>
      <xdr:col>45</xdr:col>
      <xdr:colOff>177800</xdr:colOff>
      <xdr:row>72</xdr:row>
      <xdr:rowOff>2769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229986"/>
          <a:ext cx="889000" cy="1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57036</xdr:rowOff>
    </xdr:from>
    <xdr:to>
      <xdr:col>41</xdr:col>
      <xdr:colOff>50800</xdr:colOff>
      <xdr:row>76</xdr:row>
      <xdr:rowOff>120435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229986"/>
          <a:ext cx="889000" cy="9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105384</xdr:rowOff>
    </xdr:from>
    <xdr:to>
      <xdr:col>55</xdr:col>
      <xdr:colOff>50800</xdr:colOff>
      <xdr:row>77</xdr:row>
      <xdr:rowOff>35534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128261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134175</xdr:rowOff>
    </xdr:from>
    <xdr:to>
      <xdr:col>50</xdr:col>
      <xdr:colOff>165100</xdr:colOff>
      <xdr:row>77</xdr:row>
      <xdr:rowOff>64325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80853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123419</xdr:rowOff>
    </xdr:from>
    <xdr:to>
      <xdr:col>46</xdr:col>
      <xdr:colOff>38100</xdr:colOff>
      <xdr:row>72</xdr:row>
      <xdr:rowOff>53569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2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70096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07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6236</xdr:rowOff>
    </xdr:from>
    <xdr:to>
      <xdr:col>41</xdr:col>
      <xdr:colOff>101600</xdr:colOff>
      <xdr:row>71</xdr:row>
      <xdr:rowOff>107836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1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124363</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195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69635</xdr:rowOff>
    </xdr:from>
    <xdr:to>
      <xdr:col>36</xdr:col>
      <xdr:colOff>165100</xdr:colOff>
      <xdr:row>76</xdr:row>
      <xdr:rowOff>171235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16311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26394</xdr:rowOff>
    </xdr:from>
    <xdr:to>
      <xdr:col>55</xdr:col>
      <xdr:colOff>0</xdr:colOff>
      <xdr:row>96</xdr:row>
      <xdr:rowOff>9461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14144"/>
          <a:ext cx="838200"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102975</xdr:rowOff>
    </xdr:from>
    <xdr:to>
      <xdr:col>50</xdr:col>
      <xdr:colOff>114300</xdr:colOff>
      <xdr:row>95</xdr:row>
      <xdr:rowOff>26394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704925"/>
          <a:ext cx="889000" cy="6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102975</xdr:rowOff>
    </xdr:from>
    <xdr:to>
      <xdr:col>45</xdr:col>
      <xdr:colOff>177800</xdr:colOff>
      <xdr:row>94</xdr:row>
      <xdr:rowOff>31401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704925"/>
          <a:ext cx="889000" cy="4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23732</xdr:rowOff>
    </xdr:from>
    <xdr:to>
      <xdr:col>41</xdr:col>
      <xdr:colOff>50800</xdr:colOff>
      <xdr:row>94</xdr:row>
      <xdr:rowOff>31401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5625682"/>
          <a:ext cx="889000" cy="5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130111</xdr:rowOff>
    </xdr:from>
    <xdr:to>
      <xdr:col>55</xdr:col>
      <xdr:colOff>50800</xdr:colOff>
      <xdr:row>96</xdr:row>
      <xdr:rowOff>60261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108538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147044</xdr:rowOff>
    </xdr:from>
    <xdr:to>
      <xdr:col>50</xdr:col>
      <xdr:colOff>165100</xdr:colOff>
      <xdr:row>95</xdr:row>
      <xdr:rowOff>77194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93721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52175</xdr:rowOff>
    </xdr:from>
    <xdr:to>
      <xdr:col>46</xdr:col>
      <xdr:colOff>38100</xdr:colOff>
      <xdr:row>91</xdr:row>
      <xdr:rowOff>153775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170302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42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152051</xdr:rowOff>
    </xdr:from>
    <xdr:to>
      <xdr:col>41</xdr:col>
      <xdr:colOff>101600</xdr:colOff>
      <xdr:row>94</xdr:row>
      <xdr:rowOff>82201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0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98728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87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144382</xdr:rowOff>
    </xdr:from>
    <xdr:to>
      <xdr:col>36</xdr:col>
      <xdr:colOff>165100</xdr:colOff>
      <xdr:row>91</xdr:row>
      <xdr:rowOff>74532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91059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35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73128</xdr:rowOff>
    </xdr:from>
    <xdr:to>
      <xdr:col>85</xdr:col>
      <xdr:colOff>127000</xdr:colOff>
      <xdr:row>37</xdr:row>
      <xdr:rowOff>75921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16778"/>
          <a:ext cx="8382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55559</xdr:rowOff>
    </xdr:from>
    <xdr:to>
      <xdr:col>81</xdr:col>
      <xdr:colOff>50800</xdr:colOff>
      <xdr:row>37</xdr:row>
      <xdr:rowOff>73128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99209"/>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55559</xdr:rowOff>
    </xdr:from>
    <xdr:to>
      <xdr:col>76</xdr:col>
      <xdr:colOff>114300</xdr:colOff>
      <xdr:row>37</xdr:row>
      <xdr:rowOff>81848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9920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81848</xdr:rowOff>
    </xdr:from>
    <xdr:to>
      <xdr:col>71</xdr:col>
      <xdr:colOff>177800</xdr:colOff>
      <xdr:row>37</xdr:row>
      <xdr:rowOff>108757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25498"/>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25121</xdr:rowOff>
    </xdr:from>
    <xdr:to>
      <xdr:col>85</xdr:col>
      <xdr:colOff>177800</xdr:colOff>
      <xdr:row>37</xdr:row>
      <xdr:rowOff>126721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111498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22328</xdr:rowOff>
    </xdr:from>
    <xdr:to>
      <xdr:col>81</xdr:col>
      <xdr:colOff>101600</xdr:colOff>
      <xdr:row>37</xdr:row>
      <xdr:rowOff>123928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4759</xdr:rowOff>
    </xdr:from>
    <xdr:to>
      <xdr:col>76</xdr:col>
      <xdr:colOff>165100</xdr:colOff>
      <xdr:row>37</xdr:row>
      <xdr:rowOff>106359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4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31048</xdr:rowOff>
    </xdr:from>
    <xdr:to>
      <xdr:col>72</xdr:col>
      <xdr:colOff>38100</xdr:colOff>
      <xdr:row>37</xdr:row>
      <xdr:rowOff>132648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123775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57957</xdr:rowOff>
    </xdr:from>
    <xdr:to>
      <xdr:col>67</xdr:col>
      <xdr:colOff>101600</xdr:colOff>
      <xdr:row>37</xdr:row>
      <xdr:rowOff>159558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016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150685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5733</xdr:rowOff>
    </xdr:from>
    <xdr:to>
      <xdr:col>85</xdr:col>
      <xdr:colOff>126364</xdr:colOff>
      <xdr:row>58</xdr:row>
      <xdr:rowOff>95146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092583"/>
          <a:ext cx="1269" cy="94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98973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4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95146</xdr:rowOff>
    </xdr:from>
    <xdr:to>
      <xdr:col>86</xdr:col>
      <xdr:colOff>25400</xdr:colOff>
      <xdr:row>58</xdr:row>
      <xdr:rowOff>95146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123860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86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5733</xdr:rowOff>
    </xdr:from>
    <xdr:to>
      <xdr:col>86</xdr:col>
      <xdr:colOff>25400</xdr:colOff>
      <xdr:row>53</xdr:row>
      <xdr:rowOff>5733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09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169041</xdr:rowOff>
    </xdr:from>
    <xdr:to>
      <xdr:col>85</xdr:col>
      <xdr:colOff>127000</xdr:colOff>
      <xdr:row>57</xdr:row>
      <xdr:rowOff>33648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70241"/>
          <a:ext cx="838200" cy="3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48967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2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70540</xdr:rowOff>
    </xdr:from>
    <xdr:to>
      <xdr:col>85</xdr:col>
      <xdr:colOff>177800</xdr:colOff>
      <xdr:row>58</xdr:row>
      <xdr:rowOff>690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4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29926</xdr:rowOff>
    </xdr:from>
    <xdr:to>
      <xdr:col>81</xdr:col>
      <xdr:colOff>50800</xdr:colOff>
      <xdr:row>57</xdr:row>
      <xdr:rowOff>33648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0257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72681</xdr:rowOff>
    </xdr:from>
    <xdr:to>
      <xdr:col>81</xdr:col>
      <xdr:colOff>101600</xdr:colOff>
      <xdr:row>58</xdr:row>
      <xdr:rowOff>2831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4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165408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100046</xdr:rowOff>
    </xdr:from>
    <xdr:to>
      <xdr:col>76</xdr:col>
      <xdr:colOff>114300</xdr:colOff>
      <xdr:row>57</xdr:row>
      <xdr:rowOff>29926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8843996"/>
          <a:ext cx="889000" cy="95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31392</xdr:rowOff>
    </xdr:from>
    <xdr:to>
      <xdr:col>76</xdr:col>
      <xdr:colOff>165100</xdr:colOff>
      <xdr:row>57</xdr:row>
      <xdr:rowOff>132992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124119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100046</xdr:rowOff>
    </xdr:from>
    <xdr:to>
      <xdr:col>71</xdr:col>
      <xdr:colOff>177800</xdr:colOff>
      <xdr:row>54</xdr:row>
      <xdr:rowOff>112466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8843996"/>
          <a:ext cx="889000" cy="5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59014</xdr:rowOff>
    </xdr:from>
    <xdr:to>
      <xdr:col>72</xdr:col>
      <xdr:colOff>38100</xdr:colOff>
      <xdr:row>57</xdr:row>
      <xdr:rowOff>160614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151741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94813</xdr:rowOff>
    </xdr:from>
    <xdr:to>
      <xdr:col>67</xdr:col>
      <xdr:colOff>101600</xdr:colOff>
      <xdr:row>58</xdr:row>
      <xdr:rowOff>24963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16090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118241</xdr:rowOff>
    </xdr:from>
    <xdr:to>
      <xdr:col>85</xdr:col>
      <xdr:colOff>177800</xdr:colOff>
      <xdr:row>57</xdr:row>
      <xdr:rowOff>48391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141118</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7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154298</xdr:rowOff>
    </xdr:from>
    <xdr:to>
      <xdr:col>81</xdr:col>
      <xdr:colOff>101600</xdr:colOff>
      <xdr:row>57</xdr:row>
      <xdr:rowOff>84448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100975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150576</xdr:rowOff>
    </xdr:from>
    <xdr:to>
      <xdr:col>76</xdr:col>
      <xdr:colOff>165100</xdr:colOff>
      <xdr:row>57</xdr:row>
      <xdr:rowOff>80726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49246</xdr:rowOff>
    </xdr:from>
    <xdr:to>
      <xdr:col>72</xdr:col>
      <xdr:colOff>38100</xdr:colOff>
      <xdr:row>51</xdr:row>
      <xdr:rowOff>150846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87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167373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856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61666</xdr:rowOff>
    </xdr:from>
    <xdr:to>
      <xdr:col>67</xdr:col>
      <xdr:colOff>101600</xdr:colOff>
      <xdr:row>54</xdr:row>
      <xdr:rowOff>163266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8343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09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121450</xdr:rowOff>
    </xdr:from>
    <xdr:to>
      <xdr:col>85</xdr:col>
      <xdr:colOff>127000</xdr:colOff>
      <xdr:row>79</xdr:row>
      <xdr:rowOff>3321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94550"/>
          <a:ext cx="8382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121450</xdr:rowOff>
    </xdr:from>
    <xdr:to>
      <xdr:col>81</xdr:col>
      <xdr:colOff>50800</xdr:colOff>
      <xdr:row>79</xdr:row>
      <xdr:rowOff>15056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94550"/>
          <a:ext cx="889000" cy="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5778</xdr:rowOff>
    </xdr:from>
    <xdr:to>
      <xdr:col>76</xdr:col>
      <xdr:colOff>114300</xdr:colOff>
      <xdr:row>79</xdr:row>
      <xdr:rowOff>15056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50328"/>
          <a:ext cx="8890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154539</xdr:rowOff>
    </xdr:from>
    <xdr:to>
      <xdr:col>71</xdr:col>
      <xdr:colOff>177800</xdr:colOff>
      <xdr:row>79</xdr:row>
      <xdr:rowOff>5778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27639"/>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123971</xdr:rowOff>
    </xdr:from>
    <xdr:to>
      <xdr:col>85</xdr:col>
      <xdr:colOff>177800</xdr:colOff>
      <xdr:row>79</xdr:row>
      <xdr:rowOff>54121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38898</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1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70650</xdr:rowOff>
    </xdr:from>
    <xdr:to>
      <xdr:col>81</xdr:col>
      <xdr:colOff>101600</xdr:colOff>
      <xdr:row>79</xdr:row>
      <xdr:rowOff>800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163377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3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135706</xdr:rowOff>
    </xdr:from>
    <xdr:to>
      <xdr:col>76</xdr:col>
      <xdr:colOff>165100</xdr:colOff>
      <xdr:row>79</xdr:row>
      <xdr:rowOff>65856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56983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126428</xdr:rowOff>
    </xdr:from>
    <xdr:to>
      <xdr:col>72</xdr:col>
      <xdr:colOff>38100</xdr:colOff>
      <xdr:row>79</xdr:row>
      <xdr:rowOff>56578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47705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103739</xdr:rowOff>
    </xdr:from>
    <xdr:to>
      <xdr:col>67</xdr:col>
      <xdr:colOff>101600</xdr:colOff>
      <xdr:row>79</xdr:row>
      <xdr:rowOff>33889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25016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114936</xdr:rowOff>
    </xdr:from>
    <xdr:to>
      <xdr:col>85</xdr:col>
      <xdr:colOff>127000</xdr:colOff>
      <xdr:row>97</xdr:row>
      <xdr:rowOff>122326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45586"/>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109274</xdr:rowOff>
    </xdr:from>
    <xdr:to>
      <xdr:col>81</xdr:col>
      <xdr:colOff>50800</xdr:colOff>
      <xdr:row>97</xdr:row>
      <xdr:rowOff>114936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3992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106896</xdr:rowOff>
    </xdr:from>
    <xdr:to>
      <xdr:col>76</xdr:col>
      <xdr:colOff>114300</xdr:colOff>
      <xdr:row>97</xdr:row>
      <xdr:rowOff>109274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3754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101273</xdr:rowOff>
    </xdr:from>
    <xdr:to>
      <xdr:col>71</xdr:col>
      <xdr:colOff>177800</xdr:colOff>
      <xdr:row>97</xdr:row>
      <xdr:rowOff>106896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31923"/>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71526</xdr:rowOff>
    </xdr:from>
    <xdr:to>
      <xdr:col>85</xdr:col>
      <xdr:colOff>177800</xdr:colOff>
      <xdr:row>98</xdr:row>
      <xdr:rowOff>1676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49953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64136</xdr:rowOff>
    </xdr:from>
    <xdr:to>
      <xdr:col>81</xdr:col>
      <xdr:colOff>101600</xdr:colOff>
      <xdr:row>97</xdr:row>
      <xdr:rowOff>165736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156863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58474</xdr:rowOff>
    </xdr:from>
    <xdr:to>
      <xdr:col>76</xdr:col>
      <xdr:colOff>165100</xdr:colOff>
      <xdr:row>97</xdr:row>
      <xdr:rowOff>160074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151201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8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56096</xdr:rowOff>
    </xdr:from>
    <xdr:to>
      <xdr:col>72</xdr:col>
      <xdr:colOff>38100</xdr:colOff>
      <xdr:row>97</xdr:row>
      <xdr:rowOff>157696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148823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7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50473</xdr:rowOff>
    </xdr:from>
    <xdr:to>
      <xdr:col>67</xdr:col>
      <xdr:colOff>101600</xdr:colOff>
      <xdr:row>97</xdr:row>
      <xdr:rowOff>152073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8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143200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7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61,185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1,793</a:t>
          </a:r>
          <a:r>
            <a:rPr kumimoji="1" lang="ja-JP" altLang="en-US" sz="1300">
              <a:latin typeface="ＭＳ Ｐゴシック" panose="020B0600070205080204" pitchFamily="50" charset="-128"/>
              <a:ea typeface="ＭＳ Ｐゴシック" panose="020B0600070205080204" pitchFamily="50" charset="-128"/>
            </a:rPr>
            <a:t>円減少し、類似団体</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位となった。令和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年度までに一般廃棄物最終処分場整備事業が終了したことにより、減少しているものと考えられる。</a:t>
          </a:r>
        </a:p>
        <a:p>
          <a:r>
            <a:rPr kumimoji="1" lang="ja-JP" altLang="en-US" sz="1300">
              <a:latin typeface="ＭＳ Ｐゴシック" panose="020B0600070205080204" pitchFamily="50" charset="-128"/>
              <a:ea typeface="ＭＳ Ｐゴシック" panose="020B0600070205080204" pitchFamily="50" charset="-128"/>
            </a:rPr>
            <a:t>・総務費については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494,984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97,902</a:t>
          </a:r>
          <a:r>
            <a:rPr kumimoji="1" lang="ja-JP" altLang="en-US" sz="1300">
              <a:latin typeface="ＭＳ Ｐゴシック" panose="020B0600070205080204" pitchFamily="50" charset="-128"/>
              <a:ea typeface="ＭＳ Ｐゴシック" panose="020B0600070205080204" pitchFamily="50" charset="-128"/>
            </a:rPr>
            <a:t>円増加し、類似団体</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位の状態が続いている。令和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基金積立やふるさと納税に係る委託料支出</a:t>
          </a:r>
          <a:r>
            <a:rPr kumimoji="1" lang="ja-JP" altLang="en-US" sz="1300">
              <a:latin typeface="ＭＳ Ｐゴシック" panose="020B0600070205080204" pitchFamily="50" charset="-128"/>
              <a:ea typeface="ＭＳ Ｐゴシック" panose="020B0600070205080204" pitchFamily="50" charset="-128"/>
            </a:rPr>
            <a:t>を行っている。　今後も、各種計画に基づき事業の見直し等を行い、健全な行財政運営に努めていく。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年度については財政調整基金積立が行われ、令和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年度に比べ増加している。令和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年度時点では標準財政規模の</a:t>
          </a:r>
          <a:r>
            <a:rPr kumimoji="1" lang="en-US" altLang="ja-JP" sz="1400">
              <a:latin typeface="ＭＳ ゴシック" pitchFamily="49" charset="-128"/>
              <a:ea typeface="ＭＳ ゴシック" pitchFamily="49" charset="-128"/>
            </a:rPr>
            <a:t>34.7</a:t>
          </a:r>
          <a:r>
            <a:rPr kumimoji="1" lang="ja-JP" altLang="en-US" sz="1400">
              <a:latin typeface="ＭＳ ゴシック" pitchFamily="49" charset="-128"/>
              <a:ea typeface="ＭＳ ゴシック" pitchFamily="49" charset="-128"/>
            </a:rPr>
            <a:t>％の積立となっており、今後も適正なバランスを保持しながら戦略的に積立・取崩を行う。</a:t>
          </a:r>
        </a:p>
        <a:p>
          <a:r>
            <a:rPr kumimoji="1" lang="ja-JP" altLang="en-US" sz="1400">
              <a:latin typeface="ＭＳ ゴシック" pitchFamily="49" charset="-128"/>
              <a:ea typeface="ＭＳ ゴシック" pitchFamily="49" charset="-128"/>
            </a:rPr>
            <a:t>　実質収支額については、歳入歳出差引の増に伴って増加した。</a:t>
          </a:r>
        </a:p>
        <a:p>
          <a:r>
            <a:rPr kumimoji="1" lang="ja-JP" altLang="en-US" sz="1400">
              <a:latin typeface="ＭＳ ゴシック" pitchFamily="49" charset="-128"/>
              <a:ea typeface="ＭＳ ゴシック" pitchFamily="49" charset="-128"/>
            </a:rPr>
            <a:t>　今後も、事業の見直し等、行財政改革を推進し、健全な行財政運営に努めていく。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全会計で黒字の状態が続いており、健全な財政状況にあるといえる。</a:t>
          </a:r>
        </a:p>
        <a:p>
          <a:r>
            <a:rPr kumimoji="1" lang="ja-JP" altLang="en-US" sz="1400">
              <a:latin typeface="ＭＳ ゴシック" pitchFamily="49" charset="-128"/>
              <a:ea typeface="ＭＳ ゴシック" pitchFamily="49" charset="-128"/>
            </a:rPr>
            <a:t>　一般会計は令和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国保、下水道、後期高齢の特別会計については、一般会計からの繰入金により、黒字を維持しているが、下水道事業は継続整備中であり、供用開始区域においては引き続き接続普及率の向上に努め、使用料の徴収等により適正な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5701F2F-206C-4346-9358-219EE87669E2}"/>
            </a:ext>
          </a:extLst>
        </xdr:cNvPr>
        <xdr:cNvSpPr>
          <a:spLocks noChangeArrowheads="1"/>
        </xdr:cNvSpPr>
      </xdr:nvSpPr>
      <xdr:spPr bwMode="auto">
        <a:xfrm>
          <a:off x="123825" y="123825"/>
          <a:ext cx="8401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2441CF13-A255-4631-85D0-CC6C574FE510}"/>
            </a:ext>
          </a:extLst>
        </xdr:cNvPr>
        <xdr:cNvSpPr>
          <a:spLocks noChangeArrowheads="1"/>
        </xdr:cNvSpPr>
      </xdr:nvSpPr>
      <xdr:spPr bwMode="auto">
        <a:xfrm>
          <a:off x="9544050" y="190500"/>
          <a:ext cx="21621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19A4B77-F4B1-4383-B39C-21464F719CEF}"/>
            </a:ext>
          </a:extLst>
        </xdr:cNvPr>
        <xdr:cNvSpPr>
          <a:spLocks noChangeArrowheads="1"/>
        </xdr:cNvSpPr>
      </xdr:nvSpPr>
      <xdr:spPr bwMode="auto">
        <a:xfrm>
          <a:off x="12096750" y="190500"/>
          <a:ext cx="32385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BE2B599D-14FF-4D5E-AFE1-7B68F9CBAA7A}"/>
            </a:ext>
          </a:extLst>
        </xdr:cNvPr>
        <xdr:cNvSpPr>
          <a:spLocks noChangeShapeType="1"/>
        </xdr:cNvSpPr>
      </xdr:nvSpPr>
      <xdr:spPr bwMode="auto">
        <a:xfrm>
          <a:off x="438150" y="7372350"/>
          <a:ext cx="651510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4CB5C9D-4A91-4A6B-A57D-CB720C47D6DF}"/>
            </a:ext>
          </a:extLst>
        </xdr:cNvPr>
        <xdr:cNvSpPr>
          <a:spLocks noChangeArrowheads="1"/>
        </xdr:cNvSpPr>
      </xdr:nvSpPr>
      <xdr:spPr bwMode="auto">
        <a:xfrm>
          <a:off x="2038350"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27BF334C-42CB-4B60-9D39-BB3B02CA4310}"/>
            </a:ext>
          </a:extLst>
        </xdr:cNvPr>
        <xdr:cNvSpPr>
          <a:spLocks noChangeArrowheads="1"/>
        </xdr:cNvSpPr>
      </xdr:nvSpPr>
      <xdr:spPr bwMode="auto">
        <a:xfrm>
          <a:off x="2038350"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88BE7830-AE3B-44B3-9F27-742DA1926082}"/>
            </a:ext>
          </a:extLst>
        </xdr:cNvPr>
        <xdr:cNvSpPr>
          <a:spLocks noChangeArrowheads="1"/>
        </xdr:cNvSpPr>
      </xdr:nvSpPr>
      <xdr:spPr bwMode="auto">
        <a:xfrm>
          <a:off x="2038350"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689EE9B-FD5E-4B4A-82E7-DF5966FB7F6D}"/>
            </a:ext>
          </a:extLst>
        </xdr:cNvPr>
        <xdr:cNvSpPr>
          <a:spLocks noChangeArrowheads="1"/>
        </xdr:cNvSpPr>
      </xdr:nvSpPr>
      <xdr:spPr bwMode="auto">
        <a:xfrm>
          <a:off x="2038350"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7716B973-2764-4B04-B062-E523FCDC4DE7}"/>
            </a:ext>
          </a:extLst>
        </xdr:cNvPr>
        <xdr:cNvSpPr>
          <a:spLocks noChangeArrowheads="1"/>
        </xdr:cNvSpPr>
      </xdr:nvSpPr>
      <xdr:spPr bwMode="auto">
        <a:xfrm>
          <a:off x="2038350"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6B9C56D4-6B7A-4DE3-AF2B-0723688F86BA}"/>
            </a:ext>
          </a:extLst>
        </xdr:cNvPr>
        <xdr:cNvSpPr>
          <a:spLocks noChangeArrowheads="1"/>
        </xdr:cNvSpPr>
      </xdr:nvSpPr>
      <xdr:spPr bwMode="auto">
        <a:xfrm>
          <a:off x="2038350"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2801C315-BC16-4998-AA8D-F553C91F91D3}"/>
            </a:ext>
          </a:extLst>
        </xdr:cNvPr>
        <xdr:cNvSpPr>
          <a:spLocks noChangeArrowheads="1"/>
        </xdr:cNvSpPr>
      </xdr:nvSpPr>
      <xdr:spPr bwMode="auto">
        <a:xfrm>
          <a:off x="2038350"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D6D0388-683C-4D3C-9016-D4EE53112FD7}"/>
            </a:ext>
          </a:extLst>
        </xdr:cNvPr>
        <xdr:cNvSpPr>
          <a:spLocks noChangeArrowheads="1"/>
        </xdr:cNvSpPr>
      </xdr:nvSpPr>
      <xdr:spPr bwMode="auto">
        <a:xfrm>
          <a:off x="2038350"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D3EB961-1E79-4B1C-894D-86C44B642B7F}"/>
            </a:ext>
          </a:extLst>
        </xdr:cNvPr>
        <xdr:cNvSpPr>
          <a:spLocks noChangeShapeType="1"/>
        </xdr:cNvSpPr>
      </xdr:nvSpPr>
      <xdr:spPr bwMode="auto">
        <a:xfrm>
          <a:off x="2038350"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E35B35A-DE13-4295-8EEA-E85857D4B5EC}"/>
            </a:ext>
          </a:extLst>
        </xdr:cNvPr>
        <xdr:cNvSpPr>
          <a:spLocks noChangeArrowheads="1"/>
        </xdr:cNvSpPr>
      </xdr:nvSpPr>
      <xdr:spPr bwMode="auto">
        <a:xfrm>
          <a:off x="2200275"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5BF4E04-3E27-499A-868C-E270B32EB20C}"/>
            </a:ext>
          </a:extLst>
        </xdr:cNvPr>
        <xdr:cNvSpPr>
          <a:spLocks noChangeArrowheads="1"/>
        </xdr:cNvSpPr>
      </xdr:nvSpPr>
      <xdr:spPr bwMode="auto">
        <a:xfrm>
          <a:off x="11487150" y="7381875"/>
          <a:ext cx="38576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6B86F485-3928-402F-B2C5-9242D44D86F2}"/>
            </a:ext>
          </a:extLst>
        </xdr:cNvPr>
        <xdr:cNvSpPr>
          <a:spLocks noChangeArrowheads="1"/>
        </xdr:cNvSpPr>
      </xdr:nvSpPr>
      <xdr:spPr bwMode="auto">
        <a:xfrm>
          <a:off x="11487150" y="7372350"/>
          <a:ext cx="7715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74F8B48-3B16-4227-A6E7-C26B265F9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AC83B2C-13E2-42C3-B02E-F96984A41EC0}"/>
            </a:ext>
          </a:extLst>
        </xdr:cNvPr>
        <xdr:cNvSpPr>
          <a:spLocks noChangeArrowheads="1"/>
        </xdr:cNvSpPr>
      </xdr:nvSpPr>
      <xdr:spPr bwMode="auto">
        <a:xfrm>
          <a:off x="314325" y="752475"/>
          <a:ext cx="12668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A528321-553E-4F54-B16D-B1E6A002DC32}"/>
            </a:ext>
          </a:extLst>
        </xdr:cNvPr>
        <xdr:cNvSpPr txBox="1"/>
      </xdr:nvSpPr>
      <xdr:spPr>
        <a:xfrm>
          <a:off x="11610975" y="7543800"/>
          <a:ext cx="35909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いくつかの既発債の償還が終了したために元利償還金は減少している。</a:t>
          </a:r>
          <a:endParaRPr lang="ja-JP" altLang="ja-JP">
            <a:effectLst/>
          </a:endParaRPr>
        </a:p>
        <a:p>
          <a:r>
            <a:rPr kumimoji="1" lang="ja-JP" altLang="ja-JP" sz="1100">
              <a:solidFill>
                <a:schemeClr val="dk1"/>
              </a:solidFill>
              <a:effectLst/>
              <a:latin typeface="+mn-lt"/>
              <a:ea typeface="+mn-ea"/>
              <a:cs typeface="+mn-cs"/>
            </a:rPr>
            <a:t>　令和 </a:t>
          </a:r>
          <a:r>
            <a:rPr kumimoji="1" lang="en-US" altLang="ja-JP" sz="1100">
              <a:solidFill>
                <a:schemeClr val="dk1"/>
              </a:solidFill>
              <a:effectLst/>
              <a:latin typeface="+mn-lt"/>
              <a:ea typeface="+mn-ea"/>
              <a:cs typeface="+mn-cs"/>
            </a:rPr>
            <a:t>2 </a:t>
          </a:r>
          <a:r>
            <a:rPr kumimoji="1" lang="ja-JP" altLang="ja-JP" sz="1100">
              <a:solidFill>
                <a:schemeClr val="dk1"/>
              </a:solidFill>
              <a:effectLst/>
              <a:latin typeface="+mn-lt"/>
              <a:ea typeface="+mn-ea"/>
              <a:cs typeface="+mn-cs"/>
            </a:rPr>
            <a:t>年度決算までで大規模な建設事業が完了したことから、今後は地方債の発行を抑制する期間として財政運営に取り組む。</a:t>
          </a:r>
          <a:endParaRPr lang="ja-JP" altLang="ja-JP">
            <a:effectLst/>
          </a:endParaRPr>
        </a:p>
        <a:p>
          <a:r>
            <a:rPr kumimoji="1" lang="ja-JP" altLang="ja-JP" sz="1100">
              <a:solidFill>
                <a:schemeClr val="dk1"/>
              </a:solidFill>
              <a:effectLst/>
              <a:latin typeface="+mn-lt"/>
              <a:ea typeface="+mn-ea"/>
              <a:cs typeface="+mn-cs"/>
            </a:rPr>
            <a:t>　下水道事業特別会計は整備中の為に、元利償還金に対する繰入金が増加している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121123C2-94D7-41A1-BC6B-A2839F65FC60}"/>
            </a:ext>
          </a:extLst>
        </xdr:cNvPr>
        <xdr:cNvSpPr>
          <a:spLocks noChangeShapeType="1"/>
        </xdr:cNvSpPr>
      </xdr:nvSpPr>
      <xdr:spPr bwMode="auto">
        <a:xfrm>
          <a:off x="438150" y="9601200"/>
          <a:ext cx="6515100" cy="1714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811372-14F0-4BE7-BD39-A7D8656F6861}"/>
            </a:ext>
          </a:extLst>
        </xdr:cNvPr>
        <xdr:cNvSpPr>
          <a:spLocks noChangeArrowheads="1"/>
        </xdr:cNvSpPr>
      </xdr:nvSpPr>
      <xdr:spPr bwMode="auto">
        <a:xfrm>
          <a:off x="11487150" y="9610725"/>
          <a:ext cx="3884840" cy="6776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EA27B535-FE23-4976-9A1E-78A9AE52A058}"/>
            </a:ext>
          </a:extLst>
        </xdr:cNvPr>
        <xdr:cNvSpPr>
          <a:spLocks noChangeArrowheads="1"/>
        </xdr:cNvSpPr>
      </xdr:nvSpPr>
      <xdr:spPr bwMode="auto">
        <a:xfrm>
          <a:off x="11511643" y="9601200"/>
          <a:ext cx="7007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7EB4066B-A4B3-4958-AB82-0F16CEC91791}"/>
            </a:ext>
          </a:extLst>
        </xdr:cNvPr>
        <xdr:cNvSpPr txBox="1"/>
      </xdr:nvSpPr>
      <xdr:spPr>
        <a:xfrm>
          <a:off x="11591925" y="9772650"/>
          <a:ext cx="3677841" cy="515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満期一括地方債の償還の財源として積み立てた額</a:t>
          </a:r>
          <a:r>
            <a:rPr kumimoji="1" lang="ja-JP" altLang="en-US" sz="1100">
              <a:solidFill>
                <a:schemeClr val="dk1"/>
              </a:solidFill>
              <a:effectLst/>
              <a:latin typeface="+mn-lt"/>
              <a:ea typeface="+mn-ea"/>
              <a:cs typeface="+mn-cs"/>
            </a:rPr>
            <a:t>又は、理論償還額</a:t>
          </a:r>
          <a:r>
            <a:rPr kumimoji="1" lang="ja-JP" altLang="ja-JP" sz="1100">
              <a:solidFill>
                <a:schemeClr val="dk1"/>
              </a:solidFill>
              <a:effectLst/>
              <a:latin typeface="+mn-lt"/>
              <a:ea typeface="+mn-ea"/>
              <a:cs typeface="+mn-cs"/>
            </a:rPr>
            <a:t>に係るものはない。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統合中学校整備事業や万座毛周辺活性化整備事業による新規発行債があった為に、令和元年度にかけ地方債の現在高が大幅に増加したものの、償還が進み令和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年度時点の地方債残高は減少している。　</a:t>
          </a:r>
        </a:p>
        <a:p>
          <a:r>
            <a:rPr kumimoji="1" lang="ja-JP" altLang="en-US" sz="1400">
              <a:latin typeface="ＭＳ ゴシック" pitchFamily="49" charset="-128"/>
              <a:ea typeface="ＭＳ ゴシック" pitchFamily="49" charset="-128"/>
            </a:rPr>
            <a:t>　上記</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つの大型事業が令和元年度に完了したことから、今後は起債の抑制ならびに充当可能基金の積み立てを積極的にを行い、適正な財政運営に努める。</a:t>
          </a:r>
        </a:p>
        <a:p>
          <a:r>
            <a:rPr kumimoji="1" lang="ja-JP" altLang="en-US" sz="1400">
              <a:latin typeface="ＭＳ ゴシック" pitchFamily="49" charset="-128"/>
              <a:ea typeface="ＭＳ ゴシック" pitchFamily="49" charset="-128"/>
            </a:rPr>
            <a:t>　下水道事業特別会計に係る公営企業等繰入見込額は下水道事業が完了するまで増加する傾向にある。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沖縄県恩納村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固定資産税及び村民税等の歳入増により公共施設整備基金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百万円の積み立てをおこなった。また、ふるさとづくり応援寄附金のうち、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百万円をふるさとづくり応援寄附金基金に積み立てた。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ふるさとづくり応援寄附金を活用した事業実施に充てるため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・今後も公共施設更新に備え、公共施設整備基金、財政調整基金への積み立てを優先的に行う。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・「恩納村中長期財政計画（後期）」に基づいた、基金の積立・維持を目指す。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・公共施設整備基金：恩納村の公共施設の整備、大規模修繕に要する資金を積立てるための基金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・恩納村ふるさとづくり応援基金：恩納村の発展を願い応援しようとする寄附者からの寄附を積立てるための基金。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①自然景観の維持。再生及び地域振興に関する事業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②子育て支援及び健康づくりに関する事業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③青少年の育成に関する事業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・公共施設整備基金：村内小学校の屋内運動整備等に対する財源として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百万円を充当した。令和４年度中に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・恩納村ふるさとづくり応援基金：前年度に引き続きふるさと納税が好調であり、令和４年度は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百万円を積み立てた。令和４年度基金残高は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２年度策定の個別施設計画で見込まれている公共施設の更新費用への備えとして、今後も優先的に積立を行う。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百万円の積み立てを行った一方で、各事業の裏負担等に充てるため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財政調整基金については、他の基金とのバランスを考慮し積み立てていく。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積立・取崩しがないため増減はなし。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現在、繰上償還の効果は低いため検討していない。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4813E3-2231-4213-92B8-12B1C9DB0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5D6900F-1847-441E-8200-2107015F6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8596AD4-0590-4FB9-B96A-05FC9FB96BEC}"/>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70A4CD4-F53B-4336-ACD0-70BA69EDB8C2}"/>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33831C9-A579-4D2C-A2DC-7B671F3F4383}"/>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D2ABBF7-D914-4839-930E-B62CF64D2E39}"/>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800CE76-E2BA-46FD-B8BB-5C65EF39C03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8BC86A8-5ECE-4AC4-9676-F6D6B782217A}"/>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27BD48D-A361-4898-BD6C-06BBCA318C9C}"/>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62300EB-BCA0-4D31-83CF-D9C6A59F2538}"/>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B0FF616-B1CE-40F1-BC69-D5D446330FD9}"/>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7D8ACB5-2D86-409C-A6DE-6B45C8D1D195}"/>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9AC39AA-E4CE-4DA0-8D90-B6D56E0FA8A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BD1D755-3833-43BF-99FF-F4C31A9C4D8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6BCA352-22B1-414D-8D10-C460828D6D0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B0D06D2-313E-4D6D-8E8D-973C5A2483F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8362B0E-7E0E-4191-A702-2F949523209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DD2BB28-ABF9-4C42-82D4-872D9F3CC89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26A0D96-189B-4204-A6CF-AE01CE75B79F}"/>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04BEB9A-1B2E-4337-AEFF-20582A3C02C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A01F84B-BD4E-40F6-9868-8A1BF7766C3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FB86A78-C938-4C9B-96C1-608B51C6223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11,298
10,232
50.84
13,004,882
12,167,893
622,732
3,613,651
4,806,648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23D158A-CD21-40AD-AADD-E7B1C6A1441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33E266B-F965-4B7C-BC9C-994F0E574C5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1BDFD06-70BE-4F84-B458-F3AC5C728B5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15A59E4-6485-45EC-B7C8-3208FFE3109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9E9B263-1741-4054-BFE5-FDBF256295E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B199743-958C-4014-8EE2-10CC282A076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9CE45A3-FB84-4905-B50B-05857145533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D9BE7C8-99F1-46C4-B756-375077DF878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0FF7F4F-D094-4089-930F-1E8DC33B7D3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6EB86FE-726B-485D-A9F2-57D8C6572947}"/>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9AFBC58-39AE-41D0-A863-971A68A7041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9300BC1-FB10-4F1C-BD69-A32995764E5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0363DDF-E62D-4DA7-812D-0B0133D6570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D7909DA-B491-4E7D-A843-BB79201D8DC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B777659-CCCD-4A4C-A5DA-624DF58B953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DC95ABE-FF33-4292-9956-C8B65F98810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33A1562-0DD1-46E1-9B14-95CD6205139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B5578E9-DAD6-4C86-A3E7-64AA3AC5A04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8E6B113-768C-4979-B914-C4273B48F13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A5FEF38-F513-4605-8C6C-E03DA24A142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33870D1-BB20-4813-8E0B-88D22E590195}"/>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5F88FBF-4301-4772-A299-E11BC99F82C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C0E22E6-85FA-438E-AC45-D3C21C944EF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813001A-96B5-4228-9432-388E6D83154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0777A83-292C-468D-B6D0-5240E4ADAC4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1CF1E84-E732-4C4D-B076-CC8276438C5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7B1CF7D-1A7A-4B98-9EE5-1C87E001866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B9A1BB9-15BB-4769-B920-56D254FD9CF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4A2CB90-A2DF-4928-AFB2-C0578F36663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BB54C9D-624E-4C1F-9C1F-35C8991C897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2D6BFE4-3F22-4EA2-B187-CB1DB96DB35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962133A-3509-46F8-A99E-9C884918081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4A970C4-7D79-4538-8F9C-B0D833CF67C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A3457A3-3C9C-4D28-A086-A683153168F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83D4A9A-FC86-434F-A8A5-AF97F5A6B02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類似団体、全国、沖縄県平均よりも低い水準にある。これは、本村の保有する建物系施設の約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年未満の施設であることが要因だと考えられる。また、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水産物加工流通施設の附属設備取得や建物に係る台帳修正等の影響から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公共施設個別計画や公共施設等総合管理計画等に沿った公共施設（ハコモノ）に対するマネジメントを進め、計画的な予防保全を図る。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6197341-305D-4830-84AB-4EB3E22F54D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060E1C3-E4FE-441B-B4DD-2B4DD8B5738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6358A62-5DA0-45A3-85CB-FB2B948097B4}"/>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8B244B4-3D3C-4F3A-9574-8B75C212BD39}"/>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C985F6DD-A51F-43BB-9C60-B7C23F65EBD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CE4FC5A-FF3F-47B9-ADC1-5461EE966EB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1284FCE-988C-4006-813F-B4601787C08D}"/>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1B227C9-E503-4916-9387-3E8B5AFF83BF}"/>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E570F25D-FF94-4A6A-B40F-6E3ACD6ABD96}"/>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A4490DBE-B5C0-4523-B3B2-0018AA7FAA2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C5D89CE-4781-4444-AB95-96C8BD3BD471}"/>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7EEAA93-F9A9-426B-BAAD-DB29398EA1A1}"/>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DE02B90-BE8F-4549-B288-1C037D362382}"/>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1B6E90B-336B-4C12-9290-D7567217F80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6C2CA570-3449-415F-889E-9D1EB43AB0BE}"/>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1E547B7-C56F-49FB-8D47-5E15B422E1E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147C5997-2F79-45A4-B5EA-A617EB9ED121}"/>
            </a:ext>
          </a:extLst>
        </xdr:cNvPr>
        <xdr:cNvCxnSpPr/>
      </xdr:nvCxnSpPr>
      <xdr:spPr>
        <a:xfrm flipV="1">
          <a:off x="4760595" y="4751811"/>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39F6077F-6A32-402D-B012-3DB5FA07B51D}"/>
            </a:ext>
          </a:extLst>
        </xdr:cNvPr>
        <xdr:cNvSpPr txBox="1"/>
      </xdr:nvSpPr>
      <xdr:spPr>
        <a:xfrm>
          <a:off x="4813300" y="572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46E6C273-0D3E-4249-B335-492B6757C3DC}"/>
            </a:ext>
          </a:extLst>
        </xdr:cNvPr>
        <xdr:cNvCxnSpPr/>
      </xdr:nvCxnSpPr>
      <xdr:spPr>
        <a:xfrm>
          <a:off x="4673600" y="571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7BC85B89-672E-44F0-AE5A-AE79398B9435}"/>
            </a:ext>
          </a:extLst>
        </xdr:cNvPr>
        <xdr:cNvSpPr txBox="1"/>
      </xdr:nvSpPr>
      <xdr:spPr>
        <a:xfrm>
          <a:off x="4813300" y="452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1F2D532E-9E3A-4B70-9A1F-9F2511355889}"/>
            </a:ext>
          </a:extLst>
        </xdr:cNvPr>
        <xdr:cNvCxnSpPr/>
      </xdr:nvCxnSpPr>
      <xdr:spPr>
        <a:xfrm>
          <a:off x="4673600" y="47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80" name="有形固定資産減価償却率平均値テキスト">
          <a:extLst>
            <a:ext uri="{FF2B5EF4-FFF2-40B4-BE49-F238E27FC236}">
              <a16:creationId xmlns:a16="http://schemas.microsoft.com/office/drawing/2014/main" id="{40E36323-A3F0-46DD-BC41-012D5FC560F1}"/>
            </a:ext>
          </a:extLst>
        </xdr:cNvPr>
        <xdr:cNvSpPr txBox="1"/>
      </xdr:nvSpPr>
      <xdr:spPr>
        <a:xfrm>
          <a:off x="4813300" y="5238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4AC88EA6-6411-4854-AE00-730D20370166}"/>
            </a:ext>
          </a:extLst>
        </xdr:cNvPr>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C80BDB96-9AE7-4D6C-83C0-42FCD21A9BB3}"/>
            </a:ext>
          </a:extLst>
        </xdr:cNvPr>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AE4FD8D5-A021-49A5-A6CD-0624127D9550}"/>
            </a:ext>
          </a:extLst>
        </xdr:cNvPr>
        <xdr:cNvSpPr/>
      </xdr:nvSpPr>
      <xdr:spPr>
        <a:xfrm>
          <a:off x="3238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25AA2264-4148-4B43-A553-C1A6912479E4}"/>
            </a:ext>
          </a:extLst>
        </xdr:cNvPr>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A19591AA-C841-43DC-B349-FBF44351FE9C}"/>
            </a:ext>
          </a:extLst>
        </xdr:cNvPr>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D6185D2-F2B2-4008-8876-7C0001272F1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DC1A7AB-1534-442F-98FE-8EF9D5E0A8B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1514F7A-1AAA-408F-936F-15401C7366F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09BCD8C-E93B-4AB8-9735-66E89D5F182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337C7C7-7699-41F7-92B0-2373FE1351D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71861</xdr:rowOff>
    </xdr:from>
    <xdr:to>
      <xdr:col>23</xdr:col>
      <xdr:colOff>136525</xdr:colOff>
      <xdr:row>28</xdr:row>
      <xdr:rowOff>2011</xdr:rowOff>
    </xdr:to>
    <xdr:sp macro="" textlink="">
      <xdr:nvSpPr>
        <xdr:cNvPr id="91" name="楕円 90">
          <a:extLst>
            <a:ext uri="{FF2B5EF4-FFF2-40B4-BE49-F238E27FC236}">
              <a16:creationId xmlns:a16="http://schemas.microsoft.com/office/drawing/2014/main" id="{B66CABA9-8CE1-490E-BD3A-75F25D9FBEE1}"/>
            </a:ext>
          </a:extLst>
        </xdr:cNvPr>
        <xdr:cNvSpPr/>
      </xdr:nvSpPr>
      <xdr:spPr>
        <a:xfrm>
          <a:off x="4711700" y="47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24888</xdr:rowOff>
    </xdr:from>
    <xdr:ext cx="405111" cy="259045"/>
    <xdr:sp macro="" textlink="">
      <xdr:nvSpPr>
        <xdr:cNvPr id="92" name="有形固定資産減価償却率該当値テキスト">
          <a:extLst>
            <a:ext uri="{FF2B5EF4-FFF2-40B4-BE49-F238E27FC236}">
              <a16:creationId xmlns:a16="http://schemas.microsoft.com/office/drawing/2014/main" id="{9BC9E6FC-F3D6-451A-B528-656211F1FBD3}"/>
            </a:ext>
          </a:extLst>
        </xdr:cNvPr>
        <xdr:cNvSpPr txBox="1"/>
      </xdr:nvSpPr>
      <xdr:spPr>
        <a:xfrm>
          <a:off x="4813300" y="465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2963</xdr:rowOff>
    </xdr:from>
    <xdr:to>
      <xdr:col>19</xdr:col>
      <xdr:colOff>187325</xdr:colOff>
      <xdr:row>28</xdr:row>
      <xdr:rowOff>104563</xdr:rowOff>
    </xdr:to>
    <xdr:sp macro="" textlink="">
      <xdr:nvSpPr>
        <xdr:cNvPr id="93" name="楕円 92">
          <a:extLst>
            <a:ext uri="{FF2B5EF4-FFF2-40B4-BE49-F238E27FC236}">
              <a16:creationId xmlns:a16="http://schemas.microsoft.com/office/drawing/2014/main" id="{AFDFDEDE-D600-43E6-8B42-07C39598B3A4}"/>
            </a:ext>
          </a:extLst>
        </xdr:cNvPr>
        <xdr:cNvSpPr/>
      </xdr:nvSpPr>
      <xdr:spPr>
        <a:xfrm>
          <a:off x="4000500" y="48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122661</xdr:rowOff>
    </xdr:from>
    <xdr:to>
      <xdr:col>23</xdr:col>
      <xdr:colOff>85725</xdr:colOff>
      <xdr:row>28</xdr:row>
      <xdr:rowOff>53763</xdr:rowOff>
    </xdr:to>
    <xdr:cxnSp macro="">
      <xdr:nvCxnSpPr>
        <xdr:cNvPr id="94" name="直線コネクタ 93">
          <a:extLst>
            <a:ext uri="{FF2B5EF4-FFF2-40B4-BE49-F238E27FC236}">
              <a16:creationId xmlns:a16="http://schemas.microsoft.com/office/drawing/2014/main" id="{629C8D52-9FB1-4B11-9711-4C4EFB7182F0}"/>
            </a:ext>
          </a:extLst>
        </xdr:cNvPr>
        <xdr:cNvCxnSpPr/>
      </xdr:nvCxnSpPr>
      <xdr:spPr>
        <a:xfrm flipV="1">
          <a:off x="4051300" y="4751811"/>
          <a:ext cx="711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136631</xdr:rowOff>
    </xdr:from>
    <xdr:to>
      <xdr:col>15</xdr:col>
      <xdr:colOff>187325</xdr:colOff>
      <xdr:row>28</xdr:row>
      <xdr:rowOff>66781</xdr:rowOff>
    </xdr:to>
    <xdr:sp macro="" textlink="">
      <xdr:nvSpPr>
        <xdr:cNvPr id="95" name="楕円 94">
          <a:extLst>
            <a:ext uri="{FF2B5EF4-FFF2-40B4-BE49-F238E27FC236}">
              <a16:creationId xmlns:a16="http://schemas.microsoft.com/office/drawing/2014/main" id="{1BCBA7B6-1C26-4210-910E-4B2BB86934C6}"/>
            </a:ext>
          </a:extLst>
        </xdr:cNvPr>
        <xdr:cNvSpPr/>
      </xdr:nvSpPr>
      <xdr:spPr>
        <a:xfrm>
          <a:off x="3238500" y="47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15981</xdr:rowOff>
    </xdr:from>
    <xdr:to>
      <xdr:col>19</xdr:col>
      <xdr:colOff>136525</xdr:colOff>
      <xdr:row>28</xdr:row>
      <xdr:rowOff>53763</xdr:rowOff>
    </xdr:to>
    <xdr:cxnSp macro="">
      <xdr:nvCxnSpPr>
        <xdr:cNvPr id="96" name="直線コネクタ 95">
          <a:extLst>
            <a:ext uri="{FF2B5EF4-FFF2-40B4-BE49-F238E27FC236}">
              <a16:creationId xmlns:a16="http://schemas.microsoft.com/office/drawing/2014/main" id="{8ECC35FE-537D-430E-855A-102EF87D7358}"/>
            </a:ext>
          </a:extLst>
        </xdr:cNvPr>
        <xdr:cNvCxnSpPr/>
      </xdr:nvCxnSpPr>
      <xdr:spPr>
        <a:xfrm>
          <a:off x="3289300" y="4816581"/>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8361</xdr:rowOff>
    </xdr:from>
    <xdr:to>
      <xdr:col>11</xdr:col>
      <xdr:colOff>187325</xdr:colOff>
      <xdr:row>28</xdr:row>
      <xdr:rowOff>109961</xdr:rowOff>
    </xdr:to>
    <xdr:sp macro="" textlink="">
      <xdr:nvSpPr>
        <xdr:cNvPr id="97" name="楕円 96">
          <a:extLst>
            <a:ext uri="{FF2B5EF4-FFF2-40B4-BE49-F238E27FC236}">
              <a16:creationId xmlns:a16="http://schemas.microsoft.com/office/drawing/2014/main" id="{D5A2C230-92B6-44E4-B745-66003EA4E810}"/>
            </a:ext>
          </a:extLst>
        </xdr:cNvPr>
        <xdr:cNvSpPr/>
      </xdr:nvSpPr>
      <xdr:spPr>
        <a:xfrm>
          <a:off x="2476500" y="48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15981</xdr:rowOff>
    </xdr:from>
    <xdr:to>
      <xdr:col>15</xdr:col>
      <xdr:colOff>136525</xdr:colOff>
      <xdr:row>28</xdr:row>
      <xdr:rowOff>59161</xdr:rowOff>
    </xdr:to>
    <xdr:cxnSp macro="">
      <xdr:nvCxnSpPr>
        <xdr:cNvPr id="98" name="直線コネクタ 97">
          <a:extLst>
            <a:ext uri="{FF2B5EF4-FFF2-40B4-BE49-F238E27FC236}">
              <a16:creationId xmlns:a16="http://schemas.microsoft.com/office/drawing/2014/main" id="{CC06ECC6-B4D8-4BF0-B1DD-CC74942626EF}"/>
            </a:ext>
          </a:extLst>
        </xdr:cNvPr>
        <xdr:cNvCxnSpPr/>
      </xdr:nvCxnSpPr>
      <xdr:spPr>
        <a:xfrm flipV="1">
          <a:off x="2527300" y="481658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51541</xdr:rowOff>
    </xdr:from>
    <xdr:to>
      <xdr:col>7</xdr:col>
      <xdr:colOff>187325</xdr:colOff>
      <xdr:row>28</xdr:row>
      <xdr:rowOff>153141</xdr:rowOff>
    </xdr:to>
    <xdr:sp macro="" textlink="">
      <xdr:nvSpPr>
        <xdr:cNvPr id="99" name="楕円 98">
          <a:extLst>
            <a:ext uri="{FF2B5EF4-FFF2-40B4-BE49-F238E27FC236}">
              <a16:creationId xmlns:a16="http://schemas.microsoft.com/office/drawing/2014/main" id="{35AB91A4-BFDC-43B6-A288-C6F4827E0EAD}"/>
            </a:ext>
          </a:extLst>
        </xdr:cNvPr>
        <xdr:cNvSpPr/>
      </xdr:nvSpPr>
      <xdr:spPr>
        <a:xfrm>
          <a:off x="1714500" y="48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59161</xdr:rowOff>
    </xdr:from>
    <xdr:to>
      <xdr:col>11</xdr:col>
      <xdr:colOff>136525</xdr:colOff>
      <xdr:row>28</xdr:row>
      <xdr:rowOff>102341</xdr:rowOff>
    </xdr:to>
    <xdr:cxnSp macro="">
      <xdr:nvCxnSpPr>
        <xdr:cNvPr id="100" name="直線コネクタ 99">
          <a:extLst>
            <a:ext uri="{FF2B5EF4-FFF2-40B4-BE49-F238E27FC236}">
              <a16:creationId xmlns:a16="http://schemas.microsoft.com/office/drawing/2014/main" id="{58506F21-0C0C-45BD-B806-6EEE8E61FE9B}"/>
            </a:ext>
          </a:extLst>
        </xdr:cNvPr>
        <xdr:cNvCxnSpPr/>
      </xdr:nvCxnSpPr>
      <xdr:spPr>
        <a:xfrm flipV="1">
          <a:off x="1765300" y="485976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id="{E3E16FD3-7C52-4BBF-89E0-C3AFC055CEC0}"/>
            </a:ext>
          </a:extLst>
        </xdr:cNvPr>
        <xdr:cNvSpPr txBox="1"/>
      </xdr:nvSpPr>
      <xdr:spPr>
        <a:xfrm>
          <a:off x="3836044" y="53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854A5A3D-D971-4030-A1C8-2BAE6E1A9AE0}"/>
            </a:ext>
          </a:extLst>
        </xdr:cNvPr>
        <xdr:cNvSpPr txBox="1"/>
      </xdr:nvSpPr>
      <xdr:spPr>
        <a:xfrm>
          <a:off x="3086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a:extLst>
            <a:ext uri="{FF2B5EF4-FFF2-40B4-BE49-F238E27FC236}">
              <a16:creationId xmlns:a16="http://schemas.microsoft.com/office/drawing/2014/main" id="{09CE95E5-B4AC-48D7-A3CE-9CCFA03F52F4}"/>
            </a:ext>
          </a:extLst>
        </xdr:cNvPr>
        <xdr:cNvSpPr txBox="1"/>
      </xdr:nvSpPr>
      <xdr:spPr>
        <a:xfrm>
          <a:off x="2324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9481B15C-C517-4429-AD7C-E0702A7ACD0D}"/>
            </a:ext>
          </a:extLst>
        </xdr:cNvPr>
        <xdr:cNvSpPr txBox="1"/>
      </xdr:nvSpPr>
      <xdr:spPr>
        <a:xfrm>
          <a:off x="1562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121090</xdr:rowOff>
    </xdr:from>
    <xdr:ext cx="405111" cy="259045"/>
    <xdr:sp macro="" textlink="">
      <xdr:nvSpPr>
        <xdr:cNvPr id="105" name="n_1mainValue有形固定資産減価償却率">
          <a:extLst>
            <a:ext uri="{FF2B5EF4-FFF2-40B4-BE49-F238E27FC236}">
              <a16:creationId xmlns:a16="http://schemas.microsoft.com/office/drawing/2014/main" id="{FAF981B8-4901-4863-BA5E-4E24F98A4A65}"/>
            </a:ext>
          </a:extLst>
        </xdr:cNvPr>
        <xdr:cNvSpPr txBox="1"/>
      </xdr:nvSpPr>
      <xdr:spPr>
        <a:xfrm>
          <a:off x="3836044" y="457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83308</xdr:rowOff>
    </xdr:from>
    <xdr:ext cx="405111" cy="259045"/>
    <xdr:sp macro="" textlink="">
      <xdr:nvSpPr>
        <xdr:cNvPr id="106" name="n_2mainValue有形固定資産減価償却率">
          <a:extLst>
            <a:ext uri="{FF2B5EF4-FFF2-40B4-BE49-F238E27FC236}">
              <a16:creationId xmlns:a16="http://schemas.microsoft.com/office/drawing/2014/main" id="{4CD146DE-3226-42A7-955A-2931AE97F433}"/>
            </a:ext>
          </a:extLst>
        </xdr:cNvPr>
        <xdr:cNvSpPr txBox="1"/>
      </xdr:nvSpPr>
      <xdr:spPr>
        <a:xfrm>
          <a:off x="3086744" y="454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126488</xdr:rowOff>
    </xdr:from>
    <xdr:ext cx="405111" cy="259045"/>
    <xdr:sp macro="" textlink="">
      <xdr:nvSpPr>
        <xdr:cNvPr id="107" name="n_3mainValue有形固定資産減価償却率">
          <a:extLst>
            <a:ext uri="{FF2B5EF4-FFF2-40B4-BE49-F238E27FC236}">
              <a16:creationId xmlns:a16="http://schemas.microsoft.com/office/drawing/2014/main" id="{5085653C-AF39-4474-B037-249C15957C1A}"/>
            </a:ext>
          </a:extLst>
        </xdr:cNvPr>
        <xdr:cNvSpPr txBox="1"/>
      </xdr:nvSpPr>
      <xdr:spPr>
        <a:xfrm>
          <a:off x="2324744" y="458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169668</xdr:rowOff>
    </xdr:from>
    <xdr:ext cx="405111" cy="259045"/>
    <xdr:sp macro="" textlink="">
      <xdr:nvSpPr>
        <xdr:cNvPr id="108" name="n_4mainValue有形固定資産減価償却率">
          <a:extLst>
            <a:ext uri="{FF2B5EF4-FFF2-40B4-BE49-F238E27FC236}">
              <a16:creationId xmlns:a16="http://schemas.microsoft.com/office/drawing/2014/main" id="{01AAC67F-ED77-4314-B3CB-ED780BF241B8}"/>
            </a:ext>
          </a:extLst>
        </xdr:cNvPr>
        <xdr:cNvSpPr txBox="1"/>
      </xdr:nvSpPr>
      <xdr:spPr>
        <a:xfrm>
          <a:off x="1562744" y="462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D065240-1A32-4352-836D-BBF33FC62E4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2B38698D-9A0E-4F11-AB99-6ED107A6FA7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4CE692F3-7D3C-4064-87A1-FBF5B34E1FEE}"/>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F9CD323-3513-43F7-AF58-6844150BC63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60F2066-A982-4E94-B837-EB1E95ED348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65C54D6-6F13-4F9F-AA72-8915C80880E6}"/>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6A672856-9790-4463-BB34-AAD7FFF95A9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8394344-7A59-4379-A706-E07CD0DB750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4F5A671-DCCE-47F8-A308-96B0EA17216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8D55FCA-BAE6-4CE6-9960-0EF0CB3BA55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1CC8499-144A-432A-843C-F5396414371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C6D4254-5AD6-4CCF-8337-60DD01F0FFA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9735A19-7063-40B3-9F8E-2C4A172455A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類似団体、全国、沖縄県平均よりも低い水準にある。また、令和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年度までは恩納統合中学校整備事業や万座毛周辺活性化整備事業にかかる地方債の新規発行により、上昇傾向にあったものの、令和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年度は地方債残高を圧縮しつつ基金積立を行うことができたため本指標は改善している。　上記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つの大型事業が令和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年度までに完了したことから、今後は起債の抑制ならびに充当可能基金の積み立てを積極的に行い、適正な財政運営に努める。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24379D5-785B-4EF6-BD57-489229A6CF7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2F90E20-01B8-411E-BF63-22FBE160EC4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FC6C976-524B-4E29-8FF4-7731A9EC5E6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8BE85FA0-8F45-4D9F-A940-015865A6418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D981F8A6-A32C-4EE8-A7BE-31D5E82C966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D9DB8591-E2FF-49A4-8C91-5282816F325E}"/>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4B7958F0-4392-4676-940A-055C14D9D374}"/>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6D4E912-CEEF-4274-A556-2B72A51179AB}"/>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1A5ABFD2-18DE-4B3A-8762-3B3225BD8E8A}"/>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AA92FF58-BB67-419A-92F3-D8B54B0652E6}"/>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4917D23C-36C0-4460-924D-28C52715791B}"/>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2455B2C3-882F-4296-92BA-3DC77CD992F8}"/>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D80E4BE3-D012-4ECA-9E6E-37F96DE4F304}"/>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B48438A9-8889-433A-AF79-C2B5B1E2BF0F}"/>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682940C-3983-4F74-80BA-DED0382BC127}"/>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E545CB2-7860-4638-B385-9D358E33EA1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553AD583-D709-4F8E-9AAC-12128AF09FB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F2F4AFC0-D65F-489D-A83D-86A6C0BEBC34}"/>
            </a:ext>
          </a:extLst>
        </xdr:cNvPr>
        <xdr:cNvCxnSpPr/>
      </xdr:nvCxnSpPr>
      <xdr:spPr>
        <a:xfrm flipV="1">
          <a:off x="14793595" y="4489903"/>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E124B0C1-8768-49EF-9092-8C99260ABF77}"/>
            </a:ext>
          </a:extLst>
        </xdr:cNvPr>
        <xdr:cNvSpPr txBox="1"/>
      </xdr:nvSpPr>
      <xdr:spPr>
        <a:xfrm>
          <a:off x="14846300"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C91653C3-D3AC-4B68-837C-8F5AED56B095}"/>
            </a:ext>
          </a:extLst>
        </xdr:cNvPr>
        <xdr:cNvCxnSpPr/>
      </xdr:nvCxnSpPr>
      <xdr:spPr>
        <a:xfrm>
          <a:off x="14706600" y="59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CCC25EC9-7283-4A8C-9890-D195BBFA27A9}"/>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9E5C402E-53EB-4F79-88AB-04BC2A0149A5}"/>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01B6AEAF-45FE-449F-ADF3-FD71C252D3F8}"/>
            </a:ext>
          </a:extLst>
        </xdr:cNvPr>
        <xdr:cNvSpPr txBox="1"/>
      </xdr:nvSpPr>
      <xdr:spPr>
        <a:xfrm>
          <a:off x="14846300" y="507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194AC39A-38E9-41E3-806C-F5EAEA7E53AF}"/>
            </a:ext>
          </a:extLst>
        </xdr:cNvPr>
        <xdr:cNvSpPr/>
      </xdr:nvSpPr>
      <xdr:spPr>
        <a:xfrm>
          <a:off x="14744700" y="5092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A64AA8BA-B00B-4A98-8D6F-6CD6177B908D}"/>
            </a:ext>
          </a:extLst>
        </xdr:cNvPr>
        <xdr:cNvSpPr/>
      </xdr:nvSpPr>
      <xdr:spPr>
        <a:xfrm>
          <a:off x="14033500" y="508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BE0471F1-62A8-46EE-A0EE-7E8E239BB505}"/>
            </a:ext>
          </a:extLst>
        </xdr:cNvPr>
        <xdr:cNvSpPr/>
      </xdr:nvSpPr>
      <xdr:spPr>
        <a:xfrm>
          <a:off x="13271500" y="529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a:extLst>
            <a:ext uri="{FF2B5EF4-FFF2-40B4-BE49-F238E27FC236}">
              <a16:creationId xmlns:a16="http://schemas.microsoft.com/office/drawing/2014/main" id="{3FDD46F3-AE09-4633-95FC-397F886E292E}"/>
            </a:ext>
          </a:extLst>
        </xdr:cNvPr>
        <xdr:cNvSpPr/>
      </xdr:nvSpPr>
      <xdr:spPr>
        <a:xfrm>
          <a:off x="12509500" y="524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a:extLst>
            <a:ext uri="{FF2B5EF4-FFF2-40B4-BE49-F238E27FC236}">
              <a16:creationId xmlns:a16="http://schemas.microsoft.com/office/drawing/2014/main" id="{5291B7F2-CD2F-45AC-A6DE-FB9A4BD078DE}"/>
            </a:ext>
          </a:extLst>
        </xdr:cNvPr>
        <xdr:cNvSpPr/>
      </xdr:nvSpPr>
      <xdr:spPr>
        <a:xfrm>
          <a:off x="11747500" y="51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BF85553-CC5C-4075-8C18-928A93E049E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1AA5432-7070-4B8A-8D12-DC767B895ED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37DE722-B267-4D9C-8FC4-80B2F1ABDB1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61CF8DB-A203-49D0-87E2-CFC59EFBE30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1E131EB-9FF8-450E-84B5-ADCA5F24E82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87040</xdr:rowOff>
    </xdr:from>
    <xdr:to>
      <xdr:col>76</xdr:col>
      <xdr:colOff>73025</xdr:colOff>
      <xdr:row>27</xdr:row>
      <xdr:rowOff>17190</xdr:rowOff>
    </xdr:to>
    <xdr:sp macro="" textlink="">
      <xdr:nvSpPr>
        <xdr:cNvPr id="155" name="楕円 154">
          <a:extLst>
            <a:ext uri="{FF2B5EF4-FFF2-40B4-BE49-F238E27FC236}">
              <a16:creationId xmlns:a16="http://schemas.microsoft.com/office/drawing/2014/main" id="{9E2DFD41-400A-446E-9DEE-B4C31465CEF9}"/>
            </a:ext>
          </a:extLst>
        </xdr:cNvPr>
        <xdr:cNvSpPr/>
      </xdr:nvSpPr>
      <xdr:spPr>
        <a:xfrm>
          <a:off x="14744700" y="454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1967</xdr:rowOff>
    </xdr:from>
    <xdr:ext cx="405111" cy="259045"/>
    <xdr:sp macro="" textlink="">
      <xdr:nvSpPr>
        <xdr:cNvPr id="156" name="債務償還比率該当値テキスト">
          <a:extLst>
            <a:ext uri="{FF2B5EF4-FFF2-40B4-BE49-F238E27FC236}">
              <a16:creationId xmlns:a16="http://schemas.microsoft.com/office/drawing/2014/main" id="{2E9C5F30-F6E4-44B8-945F-EFB934523257}"/>
            </a:ext>
          </a:extLst>
        </xdr:cNvPr>
        <xdr:cNvSpPr txBox="1"/>
      </xdr:nvSpPr>
      <xdr:spPr>
        <a:xfrm>
          <a:off x="14846300" y="445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97990</xdr:rowOff>
    </xdr:from>
    <xdr:to>
      <xdr:col>72</xdr:col>
      <xdr:colOff>123825</xdr:colOff>
      <xdr:row>27</xdr:row>
      <xdr:rowOff>28140</xdr:rowOff>
    </xdr:to>
    <xdr:sp macro="" textlink="">
      <xdr:nvSpPr>
        <xdr:cNvPr id="157" name="楕円 156">
          <a:extLst>
            <a:ext uri="{FF2B5EF4-FFF2-40B4-BE49-F238E27FC236}">
              <a16:creationId xmlns:a16="http://schemas.microsoft.com/office/drawing/2014/main" id="{F9421C1F-0F27-4F01-8E65-6F542FDD111B}"/>
            </a:ext>
          </a:extLst>
        </xdr:cNvPr>
        <xdr:cNvSpPr/>
      </xdr:nvSpPr>
      <xdr:spPr>
        <a:xfrm>
          <a:off x="14033500" y="45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137840</xdr:rowOff>
    </xdr:from>
    <xdr:to>
      <xdr:col>76</xdr:col>
      <xdr:colOff>22225</xdr:colOff>
      <xdr:row>26</xdr:row>
      <xdr:rowOff>148790</xdr:rowOff>
    </xdr:to>
    <xdr:cxnSp macro="">
      <xdr:nvCxnSpPr>
        <xdr:cNvPr id="158" name="直線コネクタ 157">
          <a:extLst>
            <a:ext uri="{FF2B5EF4-FFF2-40B4-BE49-F238E27FC236}">
              <a16:creationId xmlns:a16="http://schemas.microsoft.com/office/drawing/2014/main" id="{8C981FA8-715F-4C62-BAAC-0040E63D7D9B}"/>
            </a:ext>
          </a:extLst>
        </xdr:cNvPr>
        <xdr:cNvCxnSpPr/>
      </xdr:nvCxnSpPr>
      <xdr:spPr>
        <a:xfrm flipV="1">
          <a:off x="14084300" y="4595540"/>
          <a:ext cx="711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94787</xdr:rowOff>
    </xdr:from>
    <xdr:to>
      <xdr:col>68</xdr:col>
      <xdr:colOff>123825</xdr:colOff>
      <xdr:row>28</xdr:row>
      <xdr:rowOff>24937</xdr:rowOff>
    </xdr:to>
    <xdr:sp macro="" textlink="">
      <xdr:nvSpPr>
        <xdr:cNvPr id="159" name="楕円 158">
          <a:extLst>
            <a:ext uri="{FF2B5EF4-FFF2-40B4-BE49-F238E27FC236}">
              <a16:creationId xmlns:a16="http://schemas.microsoft.com/office/drawing/2014/main" id="{AEBFED04-7B66-4392-A790-FBBB6B873AF7}"/>
            </a:ext>
          </a:extLst>
        </xdr:cNvPr>
        <xdr:cNvSpPr/>
      </xdr:nvSpPr>
      <xdr:spPr>
        <a:xfrm>
          <a:off x="13271500" y="47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148790</xdr:rowOff>
    </xdr:from>
    <xdr:to>
      <xdr:col>72</xdr:col>
      <xdr:colOff>73025</xdr:colOff>
      <xdr:row>27</xdr:row>
      <xdr:rowOff>145587</xdr:rowOff>
    </xdr:to>
    <xdr:cxnSp macro="">
      <xdr:nvCxnSpPr>
        <xdr:cNvPr id="160" name="直線コネクタ 159">
          <a:extLst>
            <a:ext uri="{FF2B5EF4-FFF2-40B4-BE49-F238E27FC236}">
              <a16:creationId xmlns:a16="http://schemas.microsoft.com/office/drawing/2014/main" id="{343BC652-0E9D-4D5D-BDA5-AE66B933344A}"/>
            </a:ext>
          </a:extLst>
        </xdr:cNvPr>
        <xdr:cNvCxnSpPr/>
      </xdr:nvCxnSpPr>
      <xdr:spPr>
        <a:xfrm flipV="1">
          <a:off x="13322300" y="4606490"/>
          <a:ext cx="762000" cy="16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34490</xdr:rowOff>
    </xdr:from>
    <xdr:to>
      <xdr:col>64</xdr:col>
      <xdr:colOff>123825</xdr:colOff>
      <xdr:row>27</xdr:row>
      <xdr:rowOff>136090</xdr:rowOff>
    </xdr:to>
    <xdr:sp macro="" textlink="">
      <xdr:nvSpPr>
        <xdr:cNvPr id="161" name="楕円 160">
          <a:extLst>
            <a:ext uri="{FF2B5EF4-FFF2-40B4-BE49-F238E27FC236}">
              <a16:creationId xmlns:a16="http://schemas.microsoft.com/office/drawing/2014/main" id="{E23FE81C-CF57-4C86-9704-69B45F418729}"/>
            </a:ext>
          </a:extLst>
        </xdr:cNvPr>
        <xdr:cNvSpPr/>
      </xdr:nvSpPr>
      <xdr:spPr>
        <a:xfrm>
          <a:off x="12509500" y="46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85290</xdr:rowOff>
    </xdr:from>
    <xdr:to>
      <xdr:col>68</xdr:col>
      <xdr:colOff>73025</xdr:colOff>
      <xdr:row>27</xdr:row>
      <xdr:rowOff>145587</xdr:rowOff>
    </xdr:to>
    <xdr:cxnSp macro="">
      <xdr:nvCxnSpPr>
        <xdr:cNvPr id="162" name="直線コネクタ 161">
          <a:extLst>
            <a:ext uri="{FF2B5EF4-FFF2-40B4-BE49-F238E27FC236}">
              <a16:creationId xmlns:a16="http://schemas.microsoft.com/office/drawing/2014/main" id="{D25AE938-DF24-4D44-899B-47846C80012B}"/>
            </a:ext>
          </a:extLst>
        </xdr:cNvPr>
        <xdr:cNvCxnSpPr/>
      </xdr:nvCxnSpPr>
      <xdr:spPr>
        <a:xfrm>
          <a:off x="12560300" y="4714440"/>
          <a:ext cx="762000" cy="6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30598</xdr:rowOff>
    </xdr:from>
    <xdr:to>
      <xdr:col>60</xdr:col>
      <xdr:colOff>123825</xdr:colOff>
      <xdr:row>26</xdr:row>
      <xdr:rowOff>132198</xdr:rowOff>
    </xdr:to>
    <xdr:sp macro="" textlink="">
      <xdr:nvSpPr>
        <xdr:cNvPr id="163" name="楕円 162">
          <a:extLst>
            <a:ext uri="{FF2B5EF4-FFF2-40B4-BE49-F238E27FC236}">
              <a16:creationId xmlns:a16="http://schemas.microsoft.com/office/drawing/2014/main" id="{BDF88B0E-5E1C-495F-A7BB-8F4D5CD6D6BF}"/>
            </a:ext>
          </a:extLst>
        </xdr:cNvPr>
        <xdr:cNvSpPr/>
      </xdr:nvSpPr>
      <xdr:spPr>
        <a:xfrm>
          <a:off x="11747500" y="448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81398</xdr:rowOff>
    </xdr:from>
    <xdr:to>
      <xdr:col>64</xdr:col>
      <xdr:colOff>73025</xdr:colOff>
      <xdr:row>27</xdr:row>
      <xdr:rowOff>85290</xdr:rowOff>
    </xdr:to>
    <xdr:cxnSp macro="">
      <xdr:nvCxnSpPr>
        <xdr:cNvPr id="164" name="直線コネクタ 163">
          <a:extLst>
            <a:ext uri="{FF2B5EF4-FFF2-40B4-BE49-F238E27FC236}">
              <a16:creationId xmlns:a16="http://schemas.microsoft.com/office/drawing/2014/main" id="{F01D4E19-12F8-433D-9794-793ECA651D0F}"/>
            </a:ext>
          </a:extLst>
        </xdr:cNvPr>
        <xdr:cNvCxnSpPr/>
      </xdr:nvCxnSpPr>
      <xdr:spPr>
        <a:xfrm>
          <a:off x="11798300" y="4539098"/>
          <a:ext cx="762000" cy="17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a:extLst>
            <a:ext uri="{FF2B5EF4-FFF2-40B4-BE49-F238E27FC236}">
              <a16:creationId xmlns:a16="http://schemas.microsoft.com/office/drawing/2014/main" id="{57928985-907B-43A2-9BD5-A98F3F04CADB}"/>
            </a:ext>
          </a:extLst>
        </xdr:cNvPr>
        <xdr:cNvSpPr txBox="1"/>
      </xdr:nvSpPr>
      <xdr:spPr>
        <a:xfrm>
          <a:off x="13836727" y="517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6" name="n_2aveValue債務償還比率">
          <a:extLst>
            <a:ext uri="{FF2B5EF4-FFF2-40B4-BE49-F238E27FC236}">
              <a16:creationId xmlns:a16="http://schemas.microsoft.com/office/drawing/2014/main" id="{7146A6F4-426E-4C6A-B1FE-9DE251A8D1BA}"/>
            </a:ext>
          </a:extLst>
        </xdr:cNvPr>
        <xdr:cNvSpPr txBox="1"/>
      </xdr:nvSpPr>
      <xdr:spPr>
        <a:xfrm>
          <a:off x="13087427" y="538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7" name="n_3aveValue債務償還比率">
          <a:extLst>
            <a:ext uri="{FF2B5EF4-FFF2-40B4-BE49-F238E27FC236}">
              <a16:creationId xmlns:a16="http://schemas.microsoft.com/office/drawing/2014/main" id="{9D24C10B-F645-4AC4-8FBB-45C312738764}"/>
            </a:ext>
          </a:extLst>
        </xdr:cNvPr>
        <xdr:cNvSpPr txBox="1"/>
      </xdr:nvSpPr>
      <xdr:spPr>
        <a:xfrm>
          <a:off x="12325427" y="533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98179</xdr:rowOff>
    </xdr:from>
    <xdr:ext cx="469744" cy="259045"/>
    <xdr:sp macro="" textlink="">
      <xdr:nvSpPr>
        <xdr:cNvPr id="168" name="n_4aveValue債務償還比率">
          <a:extLst>
            <a:ext uri="{FF2B5EF4-FFF2-40B4-BE49-F238E27FC236}">
              <a16:creationId xmlns:a16="http://schemas.microsoft.com/office/drawing/2014/main" id="{CB1E6144-47AD-4FCD-BAB4-9205B012F733}"/>
            </a:ext>
          </a:extLst>
        </xdr:cNvPr>
        <xdr:cNvSpPr txBox="1"/>
      </xdr:nvSpPr>
      <xdr:spPr>
        <a:xfrm>
          <a:off x="11563427" y="52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44667</xdr:rowOff>
    </xdr:from>
    <xdr:ext cx="405111" cy="259045"/>
    <xdr:sp macro="" textlink="">
      <xdr:nvSpPr>
        <xdr:cNvPr id="169" name="n_1mainValue債務償還比率">
          <a:extLst>
            <a:ext uri="{FF2B5EF4-FFF2-40B4-BE49-F238E27FC236}">
              <a16:creationId xmlns:a16="http://schemas.microsoft.com/office/drawing/2014/main" id="{C618D957-B14F-4972-8141-91EB949DE411}"/>
            </a:ext>
          </a:extLst>
        </xdr:cNvPr>
        <xdr:cNvSpPr txBox="1"/>
      </xdr:nvSpPr>
      <xdr:spPr>
        <a:xfrm>
          <a:off x="13869044" y="43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41464</xdr:rowOff>
    </xdr:from>
    <xdr:ext cx="469744" cy="259045"/>
    <xdr:sp macro="" textlink="">
      <xdr:nvSpPr>
        <xdr:cNvPr id="170" name="n_2mainValue債務償還比率">
          <a:extLst>
            <a:ext uri="{FF2B5EF4-FFF2-40B4-BE49-F238E27FC236}">
              <a16:creationId xmlns:a16="http://schemas.microsoft.com/office/drawing/2014/main" id="{31651800-574A-4F33-97F6-73D950E915A2}"/>
            </a:ext>
          </a:extLst>
        </xdr:cNvPr>
        <xdr:cNvSpPr txBox="1"/>
      </xdr:nvSpPr>
      <xdr:spPr>
        <a:xfrm>
          <a:off x="13087427" y="449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152617</xdr:rowOff>
    </xdr:from>
    <xdr:ext cx="469744" cy="259045"/>
    <xdr:sp macro="" textlink="">
      <xdr:nvSpPr>
        <xdr:cNvPr id="171" name="n_3mainValue債務償還比率">
          <a:extLst>
            <a:ext uri="{FF2B5EF4-FFF2-40B4-BE49-F238E27FC236}">
              <a16:creationId xmlns:a16="http://schemas.microsoft.com/office/drawing/2014/main" id="{9385F158-4428-461D-AE59-EF649D419D87}"/>
            </a:ext>
          </a:extLst>
        </xdr:cNvPr>
        <xdr:cNvSpPr txBox="1"/>
      </xdr:nvSpPr>
      <xdr:spPr>
        <a:xfrm>
          <a:off x="12325427" y="4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148725</xdr:rowOff>
    </xdr:from>
    <xdr:ext cx="405111" cy="259045"/>
    <xdr:sp macro="" textlink="">
      <xdr:nvSpPr>
        <xdr:cNvPr id="172" name="n_4mainValue債務償還比率">
          <a:extLst>
            <a:ext uri="{FF2B5EF4-FFF2-40B4-BE49-F238E27FC236}">
              <a16:creationId xmlns:a16="http://schemas.microsoft.com/office/drawing/2014/main" id="{3829323F-3580-4310-BBB3-00552D90D814}"/>
            </a:ext>
          </a:extLst>
        </xdr:cNvPr>
        <xdr:cNvSpPr txBox="1"/>
      </xdr:nvSpPr>
      <xdr:spPr>
        <a:xfrm>
          <a:off x="11595744" y="426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771B0595-9725-4A9E-9AC5-087EF5A606C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AD0D929A-9EA8-4149-A25C-335BA4D2E0D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7B20475-C361-4A4B-91FA-065E8C0F031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3F6ECBF-8CD2-46EB-B36D-F1B32B14562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1E4377FA-6BB4-42FB-AE93-C5F5C5BE997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393F1D4-90AD-47B3-8FB0-9D4B796E5F5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C8DBB0-EA11-4327-A871-EE9FD6519A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48A1DA-D5D5-407D-9BC7-18ECFABB03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1B545A-817C-4404-8E9D-9337383825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D4A9F7-5B7E-4B64-999A-2F1824CB63B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7861C3-5FBC-467E-A04B-3506DB72A19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3632F7-0A3B-4EF1-AA0F-C8B89889D0B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2528F6-09B3-4573-92F6-ABBEA9714C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04063B-8180-4F10-BA86-F12274BADA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A451DE-CF47-406D-99C0-FBBA010AA9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485499-4FF3-42AB-9BBC-CBCFFC1571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11,298
10,232
50.84
13,004,882
12,167,893
622,732
3,613,651
4,806,648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115ACD-AAB2-46B6-8137-B810F47318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7E2104-BC51-4C7E-A9AC-22965F40235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59E28E-BFE1-48A5-AC1F-78E33A47F8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1F920C-DBCF-4B52-9BFF-DEEFCBA706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902D00-6FC6-46B5-B3CF-38B4971A3D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72FCF2-A03C-4CD6-B636-FDE84A56BEE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C8881D-2776-45E4-B569-6CFC99B20E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8BC436-74C3-44A5-92EF-F80E6039D2B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94CB73-68D4-44CD-B7BA-89386AF5E0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811175-B625-40B8-8485-FC7FD98ED8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BB9E6F7-2D72-48A2-B4D8-258771D02D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824E66-16A7-4277-8A19-06AA1EDE9C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599168-7FD4-4EF8-B235-C4ADFFAC7F8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42BBDD-8B79-41EF-A43F-187628CC18B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F46DDD-D340-4D87-8A87-D3A493082D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581012-6031-4F7D-ADF0-269B0F2638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BA2B80-9A46-4A4A-A326-C5116A734E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6C1940-C879-4149-9DC3-8E8E026BB4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15A3E8B-5FCF-4D38-864D-767D295E64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9A5A00-BEA1-4566-9B6A-D72EC01E62D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060ECD-AFDE-4FDB-8A56-D293DA4D6A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166A76-4549-47B0-B627-AA82AC850F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AACE51-5B47-4C4B-A899-E9A5560A4F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C7D7EAB-ACC9-4EB4-B589-803394A6C7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A48345-0731-432E-8E1D-3C11341615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2D35E98-FEB2-4E44-95E7-EF3EF6EB5E9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62083E-43E6-49C4-93A2-128F540EA0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599270-BF0C-4051-9010-371EF5CF87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C39D7C6-60CD-423E-89AA-A91A17B772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2129C6-B8CC-4112-B397-60A6EF887C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3B5CFA-2359-4D7F-B354-123D32636A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C480CFE-F5D6-485D-8985-F067A36FCA3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312CB1F-4FF6-44AF-9F1C-B08EC7ED96D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D2B31E3-2825-415A-A625-9B7B49E361C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F6CED19-A528-485F-BF57-E12EE67D5DF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EE97E19-5145-4399-8DB3-43DAA96E191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C59D7EA-165C-42EE-8321-7E680655FF9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6492FA3-DDE0-4292-AB5D-7CA30DB60E7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BA7D98D-D380-4F60-9864-32CEB6B97DA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C25669F-2A4A-4792-9132-F9148253A2F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A87F89E-A489-4491-BE42-50376C1AB79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104FE2-B417-40EC-8B59-9110C961403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0A9F0FF-0711-4FE9-808E-AD03ED87564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1CCE2F34-2AFD-4E7C-AEE7-E5FECD3919ED}"/>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7BD0CD63-AE70-401E-B7C4-C4C7784FA375}"/>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52104FD5-F7D6-4348-B6BC-F2E571C4BB54}"/>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5B422668-8B2F-4422-93BD-911E4EB50EE5}"/>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C548D003-28CE-4480-8900-414A92E30CDE}"/>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4311C88E-021C-4A31-A0B0-03F3C188E685}"/>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6C490D4B-F902-4D37-B767-E693A4568D64}"/>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24C4C42A-E6DF-47E5-809A-D0905E60D05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1D4E2F81-904E-4C97-ADB7-14F8B340B65A}"/>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1F33B143-92A6-4A44-BF28-FDBFC33416B8}"/>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10E6DA1A-C9A9-4B13-BDF9-E7CA09B8E427}"/>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5AF7FEB-C678-4C3D-8FFD-4A1E2239F3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287339D-405E-4FF9-B7E2-3BE3D653DC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3FDB850-ED93-42F0-BB47-CF19E03B3C3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9122FB-C27E-4B5D-9891-659096464F0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A141EC-069E-43D4-9A33-09C45D44EAC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148844</xdr:rowOff>
    </xdr:from>
    <xdr:to>
      <xdr:col>24</xdr:col>
      <xdr:colOff>114300</xdr:colOff>
      <xdr:row>35</xdr:row>
      <xdr:rowOff>78994</xdr:rowOff>
    </xdr:to>
    <xdr:sp macro="" textlink="">
      <xdr:nvSpPr>
        <xdr:cNvPr id="71" name="楕円 70">
          <a:extLst>
            <a:ext uri="{FF2B5EF4-FFF2-40B4-BE49-F238E27FC236}">
              <a16:creationId xmlns:a16="http://schemas.microsoft.com/office/drawing/2014/main" id="{FC322190-6B04-43C5-A87F-6E31AE4D17A6}"/>
            </a:ext>
          </a:extLst>
        </xdr:cNvPr>
        <xdr:cNvSpPr/>
      </xdr:nvSpPr>
      <xdr:spPr>
        <a:xfrm>
          <a:off x="45847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271</xdr:rowOff>
    </xdr:from>
    <xdr:ext cx="405111" cy="259045"/>
    <xdr:sp macro="" textlink="">
      <xdr:nvSpPr>
        <xdr:cNvPr id="72" name="【道路】&#10;有形固定資産減価償却率該当値テキスト">
          <a:extLst>
            <a:ext uri="{FF2B5EF4-FFF2-40B4-BE49-F238E27FC236}">
              <a16:creationId xmlns:a16="http://schemas.microsoft.com/office/drawing/2014/main" id="{7E4457BD-10F9-4480-A062-B79DB8722ECB}"/>
            </a:ext>
          </a:extLst>
        </xdr:cNvPr>
        <xdr:cNvSpPr txBox="1"/>
      </xdr:nvSpPr>
      <xdr:spPr>
        <a:xfrm>
          <a:off x="4673600" y="58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82550</xdr:rowOff>
    </xdr:from>
    <xdr:to>
      <xdr:col>20</xdr:col>
      <xdr:colOff>38100</xdr:colOff>
      <xdr:row>36</xdr:row>
      <xdr:rowOff>12700</xdr:rowOff>
    </xdr:to>
    <xdr:sp macro="" textlink="">
      <xdr:nvSpPr>
        <xdr:cNvPr id="73" name="楕円 72">
          <a:extLst>
            <a:ext uri="{FF2B5EF4-FFF2-40B4-BE49-F238E27FC236}">
              <a16:creationId xmlns:a16="http://schemas.microsoft.com/office/drawing/2014/main" id="{5CD8F1FF-E27D-4288-BC5B-F5EFE669BCEE}"/>
            </a:ext>
          </a:extLst>
        </xdr:cNvPr>
        <xdr:cNvSpPr/>
      </xdr:nvSpPr>
      <xdr:spPr>
        <a:xfrm>
          <a:off x="3746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28194</xdr:rowOff>
    </xdr:from>
    <xdr:to>
      <xdr:col>24</xdr:col>
      <xdr:colOff>63500</xdr:colOff>
      <xdr:row>35</xdr:row>
      <xdr:rowOff>133350</xdr:rowOff>
    </xdr:to>
    <xdr:cxnSp macro="">
      <xdr:nvCxnSpPr>
        <xdr:cNvPr id="74" name="直線コネクタ 73">
          <a:extLst>
            <a:ext uri="{FF2B5EF4-FFF2-40B4-BE49-F238E27FC236}">
              <a16:creationId xmlns:a16="http://schemas.microsoft.com/office/drawing/2014/main" id="{D6B7C41A-3D87-4E79-AB07-3A4B0559A96E}"/>
            </a:ext>
          </a:extLst>
        </xdr:cNvPr>
        <xdr:cNvCxnSpPr/>
      </xdr:nvCxnSpPr>
      <xdr:spPr>
        <a:xfrm flipV="1">
          <a:off x="3797300" y="60289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5" name="楕円 74">
          <a:extLst>
            <a:ext uri="{FF2B5EF4-FFF2-40B4-BE49-F238E27FC236}">
              <a16:creationId xmlns:a16="http://schemas.microsoft.com/office/drawing/2014/main" id="{E79F857B-8588-4F63-A31C-9A54C1D3B001}"/>
            </a:ext>
          </a:extLst>
        </xdr:cNvPr>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35</xdr:row>
      <xdr:rowOff>133350</xdr:rowOff>
    </xdr:to>
    <xdr:cxnSp macro="">
      <xdr:nvCxnSpPr>
        <xdr:cNvPr id="76" name="直線コネクタ 75">
          <a:extLst>
            <a:ext uri="{FF2B5EF4-FFF2-40B4-BE49-F238E27FC236}">
              <a16:creationId xmlns:a16="http://schemas.microsoft.com/office/drawing/2014/main" id="{E64F04F2-0BF6-4967-B3B3-E3B4CB448D4E}"/>
            </a:ext>
          </a:extLst>
        </xdr:cNvPr>
        <xdr:cNvCxnSpPr/>
      </xdr:nvCxnSpPr>
      <xdr:spPr>
        <a:xfrm>
          <a:off x="2908300" y="608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162560</xdr:rowOff>
    </xdr:from>
    <xdr:to>
      <xdr:col>10</xdr:col>
      <xdr:colOff>165100</xdr:colOff>
      <xdr:row>35</xdr:row>
      <xdr:rowOff>92710</xdr:rowOff>
    </xdr:to>
    <xdr:sp macro="" textlink="">
      <xdr:nvSpPr>
        <xdr:cNvPr id="77" name="楕円 76">
          <a:extLst>
            <a:ext uri="{FF2B5EF4-FFF2-40B4-BE49-F238E27FC236}">
              <a16:creationId xmlns:a16="http://schemas.microsoft.com/office/drawing/2014/main" id="{38155AD3-5FC2-4028-B575-4DBFFDAF0768}"/>
            </a:ext>
          </a:extLst>
        </xdr:cNvPr>
        <xdr:cNvSpPr/>
      </xdr:nvSpPr>
      <xdr:spPr>
        <a:xfrm>
          <a:off x="196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41910</xdr:rowOff>
    </xdr:from>
    <xdr:to>
      <xdr:col>15</xdr:col>
      <xdr:colOff>50800</xdr:colOff>
      <xdr:row>35</xdr:row>
      <xdr:rowOff>87630</xdr:rowOff>
    </xdr:to>
    <xdr:cxnSp macro="">
      <xdr:nvCxnSpPr>
        <xdr:cNvPr id="78" name="直線コネクタ 77">
          <a:extLst>
            <a:ext uri="{FF2B5EF4-FFF2-40B4-BE49-F238E27FC236}">
              <a16:creationId xmlns:a16="http://schemas.microsoft.com/office/drawing/2014/main" id="{334261B4-F9C6-4642-AF97-149D8BB11F00}"/>
            </a:ext>
          </a:extLst>
        </xdr:cNvPr>
        <xdr:cNvCxnSpPr/>
      </xdr:nvCxnSpPr>
      <xdr:spPr>
        <a:xfrm>
          <a:off x="2019300" y="6042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116840</xdr:rowOff>
    </xdr:from>
    <xdr:to>
      <xdr:col>6</xdr:col>
      <xdr:colOff>38100</xdr:colOff>
      <xdr:row>35</xdr:row>
      <xdr:rowOff>46990</xdr:rowOff>
    </xdr:to>
    <xdr:sp macro="" textlink="">
      <xdr:nvSpPr>
        <xdr:cNvPr id="79" name="楕円 78">
          <a:extLst>
            <a:ext uri="{FF2B5EF4-FFF2-40B4-BE49-F238E27FC236}">
              <a16:creationId xmlns:a16="http://schemas.microsoft.com/office/drawing/2014/main" id="{B1ED514B-D759-4130-83DA-CE635F9EF157}"/>
            </a:ext>
          </a:extLst>
        </xdr:cNvPr>
        <xdr:cNvSpPr/>
      </xdr:nvSpPr>
      <xdr:spPr>
        <a:xfrm>
          <a:off x="107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167640</xdr:rowOff>
    </xdr:from>
    <xdr:to>
      <xdr:col>10</xdr:col>
      <xdr:colOff>114300</xdr:colOff>
      <xdr:row>35</xdr:row>
      <xdr:rowOff>41910</xdr:rowOff>
    </xdr:to>
    <xdr:cxnSp macro="">
      <xdr:nvCxnSpPr>
        <xdr:cNvPr id="80" name="直線コネクタ 79">
          <a:extLst>
            <a:ext uri="{FF2B5EF4-FFF2-40B4-BE49-F238E27FC236}">
              <a16:creationId xmlns:a16="http://schemas.microsoft.com/office/drawing/2014/main" id="{2460D6E7-C096-46AC-AEC2-97406B285FCB}"/>
            </a:ext>
          </a:extLst>
        </xdr:cNvPr>
        <xdr:cNvCxnSpPr/>
      </xdr:nvCxnSpPr>
      <xdr:spPr>
        <a:xfrm>
          <a:off x="1130300" y="5996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F52D69EC-7BFB-4BB9-B638-03E58BD4FB9F}"/>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BF411F0E-DB6C-44C8-97AD-326E526DBC99}"/>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203F9B7D-22DC-472A-9572-C2D7215C694D}"/>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B0ACC75C-3827-496C-8E39-05261948765F}"/>
            </a:ext>
          </a:extLst>
        </xdr:cNvPr>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29227</xdr:rowOff>
    </xdr:from>
    <xdr:ext cx="405111" cy="259045"/>
    <xdr:sp macro="" textlink="">
      <xdr:nvSpPr>
        <xdr:cNvPr id="85" name="n_1mainValue【道路】&#10;有形固定資産減価償却率">
          <a:extLst>
            <a:ext uri="{FF2B5EF4-FFF2-40B4-BE49-F238E27FC236}">
              <a16:creationId xmlns:a16="http://schemas.microsoft.com/office/drawing/2014/main" id="{B3A127CE-5AD5-4853-9446-D344F2A2C068}"/>
            </a:ext>
          </a:extLst>
        </xdr:cNvPr>
        <xdr:cNvSpPr txBox="1"/>
      </xdr:nvSpPr>
      <xdr:spPr>
        <a:xfrm>
          <a:off x="3582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6" name="n_2mainValue【道路】&#10;有形固定資産減価償却率">
          <a:extLst>
            <a:ext uri="{FF2B5EF4-FFF2-40B4-BE49-F238E27FC236}">
              <a16:creationId xmlns:a16="http://schemas.microsoft.com/office/drawing/2014/main" id="{25324BB0-63D5-4971-963D-B1E0D79EA51F}"/>
            </a:ext>
          </a:extLst>
        </xdr:cNvPr>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109237</xdr:rowOff>
    </xdr:from>
    <xdr:ext cx="405111" cy="259045"/>
    <xdr:sp macro="" textlink="">
      <xdr:nvSpPr>
        <xdr:cNvPr id="87" name="n_3mainValue【道路】&#10;有形固定資産減価償却率">
          <a:extLst>
            <a:ext uri="{FF2B5EF4-FFF2-40B4-BE49-F238E27FC236}">
              <a16:creationId xmlns:a16="http://schemas.microsoft.com/office/drawing/2014/main" id="{78A948F6-BCC0-45FA-AE15-392AE371C634}"/>
            </a:ext>
          </a:extLst>
        </xdr:cNvPr>
        <xdr:cNvSpPr txBox="1"/>
      </xdr:nvSpPr>
      <xdr:spPr>
        <a:xfrm>
          <a:off x="1816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63517</xdr:rowOff>
    </xdr:from>
    <xdr:ext cx="405111" cy="259045"/>
    <xdr:sp macro="" textlink="">
      <xdr:nvSpPr>
        <xdr:cNvPr id="88" name="n_4mainValue【道路】&#10;有形固定資産減価償却率">
          <a:extLst>
            <a:ext uri="{FF2B5EF4-FFF2-40B4-BE49-F238E27FC236}">
              <a16:creationId xmlns:a16="http://schemas.microsoft.com/office/drawing/2014/main" id="{D9DECD9F-EC02-4614-99FF-630DBFFCDC93}"/>
            </a:ext>
          </a:extLst>
        </xdr:cNvPr>
        <xdr:cNvSpPr txBox="1"/>
      </xdr:nvSpPr>
      <xdr:spPr>
        <a:xfrm>
          <a:off x="927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D9DDF64-0F43-4358-9DE2-9071352204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DB34DDF-5FCE-4F50-819D-D6C80080BE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89751B1-32D2-4BCC-AE40-5532B0C8906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5CF30A8-254A-4C3B-8787-2E018C9FFD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3E1AB6E-6F0C-4CCB-AFB7-DB144CC548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B4649BE-ACDF-4808-B203-861E82815C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8AE4702-FAE1-4C97-8AFF-3FF9ED54E9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9A1BDAF-B829-4EE6-9F00-1AC35250B3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9EB07CB-1F62-4E51-8F50-3D3A92C4FA6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35FE348-894C-46CF-9B90-9231995B4C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C48ED51-E217-4CDF-9CF7-353DB7D5EDC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154D391-C53F-4892-A8D5-035140BB7AC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51FB910-E447-4DEE-83B3-DE5C4D3CF9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9DED510-DC7B-41C6-B68D-ACC053BF89C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E335CA6-5E5A-45F4-BA4B-A406B31C857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ADA0BE-A203-4977-B99A-D7723119631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CD41A6C-CE90-4115-983E-3A33A6424E4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892ECF5-1C95-4AF6-8040-F96D315BB9D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D8666FC-71C6-411D-A12A-3B2357B7E7F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8860B0BB-F036-46F9-A56C-6F49CAE20C1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E2385EE-DC8D-4A7A-A003-5015692AA68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BD9CDA1-9FEA-4354-BEA3-1CC8D04C792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1334B31-2B0C-48FD-B8B0-5C27AA4A40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B143B03C-76A7-4D4E-B7FE-A4B6633AE987}"/>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C03AF7C9-F631-4FFD-8299-D334BE13F7EA}"/>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68A57170-F26A-45C9-915C-86ED5ED24944}"/>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DEDCDA8B-8389-428A-8096-9CEACB4C518D}"/>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28B59A6D-7EFC-404D-9265-C8594B318BE0}"/>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668EC497-C6D5-4E9B-BC46-330D62E8CB5D}"/>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58167AC5-5C10-4ABB-8149-76B3A997C1C8}"/>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8008B195-53AB-427D-9040-D46F3696C8F3}"/>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E40C399F-0215-4F0E-BC9E-A8290FACFB92}"/>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1AD0FEC0-9525-4C2A-BECD-2462AB6DE64B}"/>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30EC80C5-52E7-4A5D-A6C9-05B08FA705E1}"/>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20B7EC4-7188-4360-899C-9BC99D21E0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EF7E6AB-7FCE-43A7-AB32-738245F853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8395E54-4BB7-49A0-9BCB-74730B41366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C78305-7ABD-456E-9D53-6136F4DEA91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8243C91-FC8E-4AE6-BF8F-3E6BCA6525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118402</xdr:rowOff>
    </xdr:from>
    <xdr:to>
      <xdr:col>55</xdr:col>
      <xdr:colOff>50800</xdr:colOff>
      <xdr:row>41</xdr:row>
      <xdr:rowOff>48552</xdr:rowOff>
    </xdr:to>
    <xdr:sp macro="" textlink="">
      <xdr:nvSpPr>
        <xdr:cNvPr id="128" name="楕円 127">
          <a:extLst>
            <a:ext uri="{FF2B5EF4-FFF2-40B4-BE49-F238E27FC236}">
              <a16:creationId xmlns:a16="http://schemas.microsoft.com/office/drawing/2014/main" id="{F6CE54BD-C0F4-4550-A231-AF2D4A16CA45}"/>
            </a:ext>
          </a:extLst>
        </xdr:cNvPr>
        <xdr:cNvSpPr/>
      </xdr:nvSpPr>
      <xdr:spPr>
        <a:xfrm>
          <a:off x="10426700" y="69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96829</xdr:rowOff>
    </xdr:from>
    <xdr:ext cx="534377" cy="259045"/>
    <xdr:sp macro="" textlink="">
      <xdr:nvSpPr>
        <xdr:cNvPr id="129" name="【道路】&#10;一人当たり延長該当値テキスト">
          <a:extLst>
            <a:ext uri="{FF2B5EF4-FFF2-40B4-BE49-F238E27FC236}">
              <a16:creationId xmlns:a16="http://schemas.microsoft.com/office/drawing/2014/main" id="{1FC0560F-83C1-481C-947C-8B04A6777613}"/>
            </a:ext>
          </a:extLst>
        </xdr:cNvPr>
        <xdr:cNvSpPr txBox="1"/>
      </xdr:nvSpPr>
      <xdr:spPr>
        <a:xfrm>
          <a:off x="10515600" y="69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114268</xdr:rowOff>
    </xdr:from>
    <xdr:to>
      <xdr:col>50</xdr:col>
      <xdr:colOff>165100</xdr:colOff>
      <xdr:row>41</xdr:row>
      <xdr:rowOff>44418</xdr:rowOff>
    </xdr:to>
    <xdr:sp macro="" textlink="">
      <xdr:nvSpPr>
        <xdr:cNvPr id="130" name="楕円 129">
          <a:extLst>
            <a:ext uri="{FF2B5EF4-FFF2-40B4-BE49-F238E27FC236}">
              <a16:creationId xmlns:a16="http://schemas.microsoft.com/office/drawing/2014/main" id="{A1171527-F22C-4721-930A-1F75A7A8C7F0}"/>
            </a:ext>
          </a:extLst>
        </xdr:cNvPr>
        <xdr:cNvSpPr/>
      </xdr:nvSpPr>
      <xdr:spPr>
        <a:xfrm>
          <a:off x="9588500" y="697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165068</xdr:rowOff>
    </xdr:from>
    <xdr:to>
      <xdr:col>55</xdr:col>
      <xdr:colOff>0</xdr:colOff>
      <xdr:row>40</xdr:row>
      <xdr:rowOff>169202</xdr:rowOff>
    </xdr:to>
    <xdr:cxnSp macro="">
      <xdr:nvCxnSpPr>
        <xdr:cNvPr id="131" name="直線コネクタ 130">
          <a:extLst>
            <a:ext uri="{FF2B5EF4-FFF2-40B4-BE49-F238E27FC236}">
              <a16:creationId xmlns:a16="http://schemas.microsoft.com/office/drawing/2014/main" id="{FA259CF6-F451-4794-981B-E1C9359AB9CA}"/>
            </a:ext>
          </a:extLst>
        </xdr:cNvPr>
        <xdr:cNvCxnSpPr/>
      </xdr:nvCxnSpPr>
      <xdr:spPr>
        <a:xfrm>
          <a:off x="9639300" y="7023068"/>
          <a:ext cx="8382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120441</xdr:rowOff>
    </xdr:from>
    <xdr:to>
      <xdr:col>46</xdr:col>
      <xdr:colOff>38100</xdr:colOff>
      <xdr:row>41</xdr:row>
      <xdr:rowOff>50591</xdr:rowOff>
    </xdr:to>
    <xdr:sp macro="" textlink="">
      <xdr:nvSpPr>
        <xdr:cNvPr id="132" name="楕円 131">
          <a:extLst>
            <a:ext uri="{FF2B5EF4-FFF2-40B4-BE49-F238E27FC236}">
              <a16:creationId xmlns:a16="http://schemas.microsoft.com/office/drawing/2014/main" id="{6F0E59AE-C6D6-4B0A-B469-BC882588479E}"/>
            </a:ext>
          </a:extLst>
        </xdr:cNvPr>
        <xdr:cNvSpPr/>
      </xdr:nvSpPr>
      <xdr:spPr>
        <a:xfrm>
          <a:off x="8699500" y="69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165068</xdr:rowOff>
    </xdr:from>
    <xdr:to>
      <xdr:col>50</xdr:col>
      <xdr:colOff>114300</xdr:colOff>
      <xdr:row>40</xdr:row>
      <xdr:rowOff>171241</xdr:rowOff>
    </xdr:to>
    <xdr:cxnSp macro="">
      <xdr:nvCxnSpPr>
        <xdr:cNvPr id="133" name="直線コネクタ 132">
          <a:extLst>
            <a:ext uri="{FF2B5EF4-FFF2-40B4-BE49-F238E27FC236}">
              <a16:creationId xmlns:a16="http://schemas.microsoft.com/office/drawing/2014/main" id="{57D21DB7-E6D2-4C84-95B7-954433234747}"/>
            </a:ext>
          </a:extLst>
        </xdr:cNvPr>
        <xdr:cNvCxnSpPr/>
      </xdr:nvCxnSpPr>
      <xdr:spPr>
        <a:xfrm flipV="1">
          <a:off x="8750300" y="7023068"/>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116249</xdr:rowOff>
    </xdr:from>
    <xdr:to>
      <xdr:col>41</xdr:col>
      <xdr:colOff>101600</xdr:colOff>
      <xdr:row>41</xdr:row>
      <xdr:rowOff>46399</xdr:rowOff>
    </xdr:to>
    <xdr:sp macro="" textlink="">
      <xdr:nvSpPr>
        <xdr:cNvPr id="134" name="楕円 133">
          <a:extLst>
            <a:ext uri="{FF2B5EF4-FFF2-40B4-BE49-F238E27FC236}">
              <a16:creationId xmlns:a16="http://schemas.microsoft.com/office/drawing/2014/main" id="{861F0848-A5F3-4441-8432-AB7B1BC9B277}"/>
            </a:ext>
          </a:extLst>
        </xdr:cNvPr>
        <xdr:cNvSpPr/>
      </xdr:nvSpPr>
      <xdr:spPr>
        <a:xfrm>
          <a:off x="7810500" y="69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167049</xdr:rowOff>
    </xdr:from>
    <xdr:to>
      <xdr:col>45</xdr:col>
      <xdr:colOff>177800</xdr:colOff>
      <xdr:row>40</xdr:row>
      <xdr:rowOff>171241</xdr:rowOff>
    </xdr:to>
    <xdr:cxnSp macro="">
      <xdr:nvCxnSpPr>
        <xdr:cNvPr id="135" name="直線コネクタ 134">
          <a:extLst>
            <a:ext uri="{FF2B5EF4-FFF2-40B4-BE49-F238E27FC236}">
              <a16:creationId xmlns:a16="http://schemas.microsoft.com/office/drawing/2014/main" id="{BF62C986-4C82-4974-A9FF-B5384A95A6B3}"/>
            </a:ext>
          </a:extLst>
        </xdr:cNvPr>
        <xdr:cNvCxnSpPr/>
      </xdr:nvCxnSpPr>
      <xdr:spPr>
        <a:xfrm>
          <a:off x="7861300" y="702504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111563</xdr:rowOff>
    </xdr:from>
    <xdr:to>
      <xdr:col>36</xdr:col>
      <xdr:colOff>165100</xdr:colOff>
      <xdr:row>41</xdr:row>
      <xdr:rowOff>41713</xdr:rowOff>
    </xdr:to>
    <xdr:sp macro="" textlink="">
      <xdr:nvSpPr>
        <xdr:cNvPr id="136" name="楕円 135">
          <a:extLst>
            <a:ext uri="{FF2B5EF4-FFF2-40B4-BE49-F238E27FC236}">
              <a16:creationId xmlns:a16="http://schemas.microsoft.com/office/drawing/2014/main" id="{CE331115-1174-4280-B402-EFFE2627A7C2}"/>
            </a:ext>
          </a:extLst>
        </xdr:cNvPr>
        <xdr:cNvSpPr/>
      </xdr:nvSpPr>
      <xdr:spPr>
        <a:xfrm>
          <a:off x="6921500" y="69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162363</xdr:rowOff>
    </xdr:from>
    <xdr:to>
      <xdr:col>41</xdr:col>
      <xdr:colOff>50800</xdr:colOff>
      <xdr:row>40</xdr:row>
      <xdr:rowOff>167049</xdr:rowOff>
    </xdr:to>
    <xdr:cxnSp macro="">
      <xdr:nvCxnSpPr>
        <xdr:cNvPr id="137" name="直線コネクタ 136">
          <a:extLst>
            <a:ext uri="{FF2B5EF4-FFF2-40B4-BE49-F238E27FC236}">
              <a16:creationId xmlns:a16="http://schemas.microsoft.com/office/drawing/2014/main" id="{0C98B3A7-1476-488C-90A5-C92B0C02F95B}"/>
            </a:ext>
          </a:extLst>
        </xdr:cNvPr>
        <xdr:cNvCxnSpPr/>
      </xdr:nvCxnSpPr>
      <xdr:spPr>
        <a:xfrm>
          <a:off x="6972300" y="702036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82F13808-3640-4A09-AC9A-D802F885FF6B}"/>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6015FF85-0240-4CAC-A281-70E3F5016B69}"/>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6FBD3865-EA45-449D-90C6-46328722D266}"/>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CF757678-69A0-4019-831C-FDDC6BF909C5}"/>
            </a:ext>
          </a:extLst>
        </xdr:cNvPr>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35545</xdr:rowOff>
    </xdr:from>
    <xdr:ext cx="534377" cy="259045"/>
    <xdr:sp macro="" textlink="">
      <xdr:nvSpPr>
        <xdr:cNvPr id="142" name="n_1mainValue【道路】&#10;一人当たり延長">
          <a:extLst>
            <a:ext uri="{FF2B5EF4-FFF2-40B4-BE49-F238E27FC236}">
              <a16:creationId xmlns:a16="http://schemas.microsoft.com/office/drawing/2014/main" id="{6E349EDB-CF5A-42CB-8AF3-9BAB47C2131A}"/>
            </a:ext>
          </a:extLst>
        </xdr:cNvPr>
        <xdr:cNvSpPr txBox="1"/>
      </xdr:nvSpPr>
      <xdr:spPr>
        <a:xfrm>
          <a:off x="9359411" y="706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41718</xdr:rowOff>
    </xdr:from>
    <xdr:ext cx="534377" cy="259045"/>
    <xdr:sp macro="" textlink="">
      <xdr:nvSpPr>
        <xdr:cNvPr id="143" name="n_2mainValue【道路】&#10;一人当たり延長">
          <a:extLst>
            <a:ext uri="{FF2B5EF4-FFF2-40B4-BE49-F238E27FC236}">
              <a16:creationId xmlns:a16="http://schemas.microsoft.com/office/drawing/2014/main" id="{26B6C2EC-03A6-4957-B65A-26598CAB8087}"/>
            </a:ext>
          </a:extLst>
        </xdr:cNvPr>
        <xdr:cNvSpPr txBox="1"/>
      </xdr:nvSpPr>
      <xdr:spPr>
        <a:xfrm>
          <a:off x="8483111" y="70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37526</xdr:rowOff>
    </xdr:from>
    <xdr:ext cx="534377" cy="259045"/>
    <xdr:sp macro="" textlink="">
      <xdr:nvSpPr>
        <xdr:cNvPr id="144" name="n_3mainValue【道路】&#10;一人当たり延長">
          <a:extLst>
            <a:ext uri="{FF2B5EF4-FFF2-40B4-BE49-F238E27FC236}">
              <a16:creationId xmlns:a16="http://schemas.microsoft.com/office/drawing/2014/main" id="{5C261F51-1FB5-4792-ABC5-0694F1FE40EE}"/>
            </a:ext>
          </a:extLst>
        </xdr:cNvPr>
        <xdr:cNvSpPr txBox="1"/>
      </xdr:nvSpPr>
      <xdr:spPr>
        <a:xfrm>
          <a:off x="7594111" y="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32840</xdr:rowOff>
    </xdr:from>
    <xdr:ext cx="534377" cy="259045"/>
    <xdr:sp macro="" textlink="">
      <xdr:nvSpPr>
        <xdr:cNvPr id="145" name="n_4mainValue【道路】&#10;一人当たり延長">
          <a:extLst>
            <a:ext uri="{FF2B5EF4-FFF2-40B4-BE49-F238E27FC236}">
              <a16:creationId xmlns:a16="http://schemas.microsoft.com/office/drawing/2014/main" id="{ED221420-179E-4593-9012-3F4CF1ABA96C}"/>
            </a:ext>
          </a:extLst>
        </xdr:cNvPr>
        <xdr:cNvSpPr txBox="1"/>
      </xdr:nvSpPr>
      <xdr:spPr>
        <a:xfrm>
          <a:off x="6705111" y="706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897D7CD-EC9A-4E07-8D98-A940812ED5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53CDC9D-52E4-4071-9991-013EFD9CBD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2B960BD-D8EB-4799-976D-58A826E4C7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788C780-8EF4-42AE-9DF7-8361B0EF5EA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BF25B71-6D2F-4935-9395-72F2F6F0CA1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EA0D22F-0BDC-415B-B596-7B571F4657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ABE93EE-417C-45D1-9A6D-7ED07D8041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FA9E943-7975-43AA-9A7D-A42A7F2B3E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18CE527-9B99-4C01-8B50-1AC67AF12E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DBE7960-0B33-4FB0-9F23-E7D085412B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94C90A7-EF5B-4AE4-8C62-71193BA2CFD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F2999AA-6227-4C5F-81EB-DF50D0CB8A0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1DFD1F9-B3D4-460C-B6E8-355D5EC65B2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7223171-0FBB-4918-BD5D-B712CEDCED1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1374398-3194-41EE-85BB-FB46896F3E1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967A56F-8681-48B7-B97B-2F94159DFA6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08EE11C-41A5-4408-8FE6-F461B05B93E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8591161-4E48-4C96-BC88-D083DBCF425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949518C-BF84-4450-B689-77B95C81DFF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01988E5-DC41-48F7-85F5-50C5E7C5797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AC0495F-39FB-4483-934F-257733E0F4C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06DFAD0-3907-4930-B0DB-DD3D5A9284C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EC51415-3930-44B2-9A38-097A861B03F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F6A7B8F-EA22-436D-892A-BD39BF9670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D7C285A-9C1A-40CB-9D83-4832E2E905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F78CC485-3BD6-4E6B-91CC-00430481A953}"/>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892E5493-A374-4C13-B091-34B09CD3640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191DCEC7-CEBE-4C7E-A7D2-B0758754E49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BAF4546-E640-41B4-96D8-C6C86EB8CF54}"/>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D7083F94-D1E2-4A30-89CF-6EEECFC4D55E}"/>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E5E2D0E-4091-4B41-9D65-36CFBFB3497A}"/>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529EBA5A-8D47-4A47-A5FD-BD490F55A773}"/>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5D0E729D-60AE-4A3F-A4C6-F340EF2A3A23}"/>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61E27A08-83AE-4D8A-94BD-5BB7AEA8CC1F}"/>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F3A15125-27C2-4652-A26B-017874A8FAD8}"/>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08811996-3D18-46A2-B75C-32288F4664AA}"/>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D1E323C-2BCD-4588-A05B-5D7544B961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D745379-AC9B-4E6F-B8FD-89A30F4408C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D11E87-91F5-401D-935D-FA9E4EF29D8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20164F8-6CD8-4CAD-B2F4-5C28948AA1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0AC4A81-6B49-4AF8-86BC-33587F377C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150041</xdr:rowOff>
    </xdr:from>
    <xdr:to>
      <xdr:col>24</xdr:col>
      <xdr:colOff>114300</xdr:colOff>
      <xdr:row>60</xdr:row>
      <xdr:rowOff>80191</xdr:rowOff>
    </xdr:to>
    <xdr:sp macro="" textlink="">
      <xdr:nvSpPr>
        <xdr:cNvPr id="187" name="楕円 186">
          <a:extLst>
            <a:ext uri="{FF2B5EF4-FFF2-40B4-BE49-F238E27FC236}">
              <a16:creationId xmlns:a16="http://schemas.microsoft.com/office/drawing/2014/main" id="{C1CFE808-560C-43D9-A7F2-5E3A05FEC9CE}"/>
            </a:ext>
          </a:extLst>
        </xdr:cNvPr>
        <xdr:cNvSpPr/>
      </xdr:nvSpPr>
      <xdr:spPr>
        <a:xfrm>
          <a:off x="4584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114AE63-421B-4F75-88B2-164ED33CB36D}"/>
            </a:ext>
          </a:extLst>
        </xdr:cNvPr>
        <xdr:cNvSpPr txBox="1"/>
      </xdr:nvSpPr>
      <xdr:spPr>
        <a:xfrm>
          <a:off x="4673600" y="1011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89" name="楕円 188">
          <a:extLst>
            <a:ext uri="{FF2B5EF4-FFF2-40B4-BE49-F238E27FC236}">
              <a16:creationId xmlns:a16="http://schemas.microsoft.com/office/drawing/2014/main" id="{DFFB588E-2829-4469-87B4-90B11C7E1E8C}"/>
            </a:ext>
          </a:extLst>
        </xdr:cNvPr>
        <xdr:cNvSpPr/>
      </xdr:nvSpPr>
      <xdr:spPr>
        <a:xfrm>
          <a:off x="3746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29391</xdr:rowOff>
    </xdr:from>
    <xdr:to>
      <xdr:col>24</xdr:col>
      <xdr:colOff>63500</xdr:colOff>
      <xdr:row>60</xdr:row>
      <xdr:rowOff>40822</xdr:rowOff>
    </xdr:to>
    <xdr:cxnSp macro="">
      <xdr:nvCxnSpPr>
        <xdr:cNvPr id="190" name="直線コネクタ 189">
          <a:extLst>
            <a:ext uri="{FF2B5EF4-FFF2-40B4-BE49-F238E27FC236}">
              <a16:creationId xmlns:a16="http://schemas.microsoft.com/office/drawing/2014/main" id="{E415FF78-D015-492D-8270-DDAA8C6747E2}"/>
            </a:ext>
          </a:extLst>
        </xdr:cNvPr>
        <xdr:cNvCxnSpPr/>
      </xdr:nvCxnSpPr>
      <xdr:spPr>
        <a:xfrm flipV="1">
          <a:off x="3797300" y="1031639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91" name="楕円 190">
          <a:extLst>
            <a:ext uri="{FF2B5EF4-FFF2-40B4-BE49-F238E27FC236}">
              <a16:creationId xmlns:a16="http://schemas.microsoft.com/office/drawing/2014/main" id="{7A2F5D39-D894-4C13-8D56-7051ADE1EF14}"/>
            </a:ext>
          </a:extLst>
        </xdr:cNvPr>
        <xdr:cNvSpPr/>
      </xdr:nvSpPr>
      <xdr:spPr>
        <a:xfrm>
          <a:off x="2857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40822</xdr:rowOff>
    </xdr:to>
    <xdr:cxnSp macro="">
      <xdr:nvCxnSpPr>
        <xdr:cNvPr id="192" name="直線コネクタ 191">
          <a:extLst>
            <a:ext uri="{FF2B5EF4-FFF2-40B4-BE49-F238E27FC236}">
              <a16:creationId xmlns:a16="http://schemas.microsoft.com/office/drawing/2014/main" id="{A31279A1-983E-41C2-8201-0C071596C62A}"/>
            </a:ext>
          </a:extLst>
        </xdr:cNvPr>
        <xdr:cNvCxnSpPr/>
      </xdr:nvCxnSpPr>
      <xdr:spPr>
        <a:xfrm>
          <a:off x="2908300" y="103000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9616</xdr:rowOff>
    </xdr:from>
    <xdr:to>
      <xdr:col>10</xdr:col>
      <xdr:colOff>165100</xdr:colOff>
      <xdr:row>60</xdr:row>
      <xdr:rowOff>111216</xdr:rowOff>
    </xdr:to>
    <xdr:sp macro="" textlink="">
      <xdr:nvSpPr>
        <xdr:cNvPr id="193" name="楕円 192">
          <a:extLst>
            <a:ext uri="{FF2B5EF4-FFF2-40B4-BE49-F238E27FC236}">
              <a16:creationId xmlns:a16="http://schemas.microsoft.com/office/drawing/2014/main" id="{3733151B-5AF1-4405-9792-6C36E2CEB948}"/>
            </a:ext>
          </a:extLst>
        </xdr:cNvPr>
        <xdr:cNvSpPr/>
      </xdr:nvSpPr>
      <xdr:spPr>
        <a:xfrm>
          <a:off x="1968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60416</xdr:rowOff>
    </xdr:to>
    <xdr:cxnSp macro="">
      <xdr:nvCxnSpPr>
        <xdr:cNvPr id="194" name="直線コネクタ 193">
          <a:extLst>
            <a:ext uri="{FF2B5EF4-FFF2-40B4-BE49-F238E27FC236}">
              <a16:creationId xmlns:a16="http://schemas.microsoft.com/office/drawing/2014/main" id="{EC1BBBD9-278A-418B-A4BA-03ED55733CAC}"/>
            </a:ext>
          </a:extLst>
        </xdr:cNvPr>
        <xdr:cNvCxnSpPr/>
      </xdr:nvCxnSpPr>
      <xdr:spPr>
        <a:xfrm flipV="1">
          <a:off x="2019300" y="103000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5" name="楕円 194">
          <a:extLst>
            <a:ext uri="{FF2B5EF4-FFF2-40B4-BE49-F238E27FC236}">
              <a16:creationId xmlns:a16="http://schemas.microsoft.com/office/drawing/2014/main" id="{BB8847A1-54BA-414F-9B9A-2621FC7324C0}"/>
            </a:ext>
          </a:extLst>
        </xdr:cNvPr>
        <xdr:cNvSpPr/>
      </xdr:nvSpPr>
      <xdr:spPr>
        <a:xfrm>
          <a:off x="1079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60416</xdr:rowOff>
    </xdr:to>
    <xdr:cxnSp macro="">
      <xdr:nvCxnSpPr>
        <xdr:cNvPr id="196" name="直線コネクタ 195">
          <a:extLst>
            <a:ext uri="{FF2B5EF4-FFF2-40B4-BE49-F238E27FC236}">
              <a16:creationId xmlns:a16="http://schemas.microsoft.com/office/drawing/2014/main" id="{A26A3DB8-7FAA-46FF-9530-91CA3A6EE7DE}"/>
            </a:ext>
          </a:extLst>
        </xdr:cNvPr>
        <xdr:cNvCxnSpPr/>
      </xdr:nvCxnSpPr>
      <xdr:spPr>
        <a:xfrm>
          <a:off x="1130300" y="1031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71250CB-4259-49FB-8262-317E94EA5303}"/>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69FF18C-5563-4911-B3BE-683E320950AD}"/>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16547FE-AF42-466F-8E08-FA21FB4DA0EC}"/>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68DB5AF-C996-4529-A840-991F85F4691F}"/>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108149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A10B810-ED21-4D5C-93F8-8B2E78034B16}"/>
            </a:ext>
          </a:extLst>
        </xdr:cNvPr>
        <xdr:cNvSpPr txBox="1"/>
      </xdr:nvSpPr>
      <xdr:spPr>
        <a:xfrm>
          <a:off x="3582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80390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DAC3FBC-EADF-47B9-8F92-D9460FB3B315}"/>
            </a:ext>
          </a:extLst>
        </xdr:cNvPr>
        <xdr:cNvSpPr txBox="1"/>
      </xdr:nvSpPr>
      <xdr:spPr>
        <a:xfrm>
          <a:off x="2705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3C9B444-DD2F-4A76-BB45-50370C36995A}"/>
            </a:ext>
          </a:extLst>
        </xdr:cNvPr>
        <xdr:cNvSpPr txBox="1"/>
      </xdr:nvSpPr>
      <xdr:spPr>
        <a:xfrm>
          <a:off x="1816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8F73D37-066C-4850-92AF-A2C0849E6C1D}"/>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D32B2D3-5ACD-4BE2-9415-AE66C0CFCAD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90C5257-F252-40BB-9C37-1D57043A6B7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10D7293-18C3-4411-8278-C51C3D6E042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14090F0-687D-46E2-8B96-54D045B91F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833BB68-8825-46BD-B57F-3FDFEA2BD6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36B0B93-6E38-41CF-990B-C56F01216F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F98FAA8-CBF8-4C7C-BB76-46ADAB4A8B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1F38E9E-0011-4F74-926B-8124945DBA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FE0F770-1BC5-4046-9707-DB776B6573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FD54938-6B91-49D3-BD43-800C792228F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61A1EFC3-A37C-4ED6-AFDE-A059B7B29D5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69CFD309-4D2A-458B-AFFF-CE5B5EA43F3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B9D423DB-1EEF-411E-BCCE-DE402A01027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75B0085A-F89A-42C5-BB90-D7EB5858E47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58D1B7C6-E63C-4863-A3B7-DD41539FA20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AACC48C-67A0-4299-BC13-36DC875C4CE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B7194D2-3B58-44C7-A15E-5D79F7BB9BB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C309DAAE-34A3-4D9A-9C3F-9A5CFA02AA38}"/>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44C624A9-7D1D-457A-A89E-1EF35D84754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8BD1A8-8350-4343-AAE5-EE29C5CBFDA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960BB9F6-F5C7-4B47-BEC9-470CE71C0F2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D7BD113C-A34A-42A2-9452-B993FD934D9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8AA1272-EC68-4FA4-AFD4-8798616A1B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CCF57B1-7435-49BF-BB37-A1FA7A29661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77ADFBC-37B8-4FED-8203-ADC1D313C3A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B0F43018-73BD-4162-B237-51FE434FC40F}"/>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1C7805B-326F-4D18-AD0D-695E47A726E3}"/>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2F62C0A1-1F6C-480B-9879-D35542DC0E51}"/>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E24DE51-A511-4C1F-853A-D943C4459AC2}"/>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A0B8D03A-3B49-4CDD-8401-206924669DAE}"/>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B7E908B-0203-48C8-917B-4D2B62759717}"/>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2C619946-7DEE-42BC-B7F6-6F188ED9B09C}"/>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63721F39-BE06-492C-B679-8A41FF53A64E}"/>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A49CE7CA-F5C9-48E1-AC08-A3BA84BC5480}"/>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F3BA28A4-656B-4DC3-B20F-560A215D5A75}"/>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9F5EA071-8C76-47F9-A510-8F304D2C8E77}"/>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0F6DBBB-2E3F-4DF7-8346-72BB04DE9F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CF003FF-017F-40CA-8ECD-DDB0CAAFD4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1A4E4E9-2C77-4E17-9E19-989E8A81186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6B814CF-C930-47C9-BD7B-A569673B831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7F0D380-30F1-40A5-B59A-9C68AB079F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9675</xdr:rowOff>
    </xdr:from>
    <xdr:to>
      <xdr:col>55</xdr:col>
      <xdr:colOff>50800</xdr:colOff>
      <xdr:row>64</xdr:row>
      <xdr:rowOff>111275</xdr:rowOff>
    </xdr:to>
    <xdr:sp macro="" textlink="">
      <xdr:nvSpPr>
        <xdr:cNvPr id="246" name="楕円 245">
          <a:extLst>
            <a:ext uri="{FF2B5EF4-FFF2-40B4-BE49-F238E27FC236}">
              <a16:creationId xmlns:a16="http://schemas.microsoft.com/office/drawing/2014/main" id="{36E29420-F1FB-4BBF-A185-04162367E93B}"/>
            </a:ext>
          </a:extLst>
        </xdr:cNvPr>
        <xdr:cNvSpPr/>
      </xdr:nvSpPr>
      <xdr:spPr>
        <a:xfrm>
          <a:off x="10426700" y="109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96052</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E1030B7D-401A-4C1A-878E-C7FEE3BCE8B9}"/>
            </a:ext>
          </a:extLst>
        </xdr:cNvPr>
        <xdr:cNvSpPr txBox="1"/>
      </xdr:nvSpPr>
      <xdr:spPr>
        <a:xfrm>
          <a:off x="10515600" y="108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11512</xdr:rowOff>
    </xdr:from>
    <xdr:to>
      <xdr:col>50</xdr:col>
      <xdr:colOff>165100</xdr:colOff>
      <xdr:row>64</xdr:row>
      <xdr:rowOff>113112</xdr:rowOff>
    </xdr:to>
    <xdr:sp macro="" textlink="">
      <xdr:nvSpPr>
        <xdr:cNvPr id="248" name="楕円 247">
          <a:extLst>
            <a:ext uri="{FF2B5EF4-FFF2-40B4-BE49-F238E27FC236}">
              <a16:creationId xmlns:a16="http://schemas.microsoft.com/office/drawing/2014/main" id="{60F7956D-1A7D-481A-BF20-282AA931F9E6}"/>
            </a:ext>
          </a:extLst>
        </xdr:cNvPr>
        <xdr:cNvSpPr/>
      </xdr:nvSpPr>
      <xdr:spPr>
        <a:xfrm>
          <a:off x="9588500" y="109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60475</xdr:rowOff>
    </xdr:from>
    <xdr:to>
      <xdr:col>55</xdr:col>
      <xdr:colOff>0</xdr:colOff>
      <xdr:row>64</xdr:row>
      <xdr:rowOff>62312</xdr:rowOff>
    </xdr:to>
    <xdr:cxnSp macro="">
      <xdr:nvCxnSpPr>
        <xdr:cNvPr id="249" name="直線コネクタ 248">
          <a:extLst>
            <a:ext uri="{FF2B5EF4-FFF2-40B4-BE49-F238E27FC236}">
              <a16:creationId xmlns:a16="http://schemas.microsoft.com/office/drawing/2014/main" id="{1B195090-7B69-4F0C-8F48-EF3FC035E4B1}"/>
            </a:ext>
          </a:extLst>
        </xdr:cNvPr>
        <xdr:cNvCxnSpPr/>
      </xdr:nvCxnSpPr>
      <xdr:spPr>
        <a:xfrm flipV="1">
          <a:off x="9639300" y="11033275"/>
          <a:ext cx="8382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11315</xdr:rowOff>
    </xdr:from>
    <xdr:to>
      <xdr:col>46</xdr:col>
      <xdr:colOff>38100</xdr:colOff>
      <xdr:row>64</xdr:row>
      <xdr:rowOff>112915</xdr:rowOff>
    </xdr:to>
    <xdr:sp macro="" textlink="">
      <xdr:nvSpPr>
        <xdr:cNvPr id="250" name="楕円 249">
          <a:extLst>
            <a:ext uri="{FF2B5EF4-FFF2-40B4-BE49-F238E27FC236}">
              <a16:creationId xmlns:a16="http://schemas.microsoft.com/office/drawing/2014/main" id="{7473371E-416C-4849-BE2E-0376ED027AD6}"/>
            </a:ext>
          </a:extLst>
        </xdr:cNvPr>
        <xdr:cNvSpPr/>
      </xdr:nvSpPr>
      <xdr:spPr>
        <a:xfrm>
          <a:off x="8699500" y="109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62115</xdr:rowOff>
    </xdr:from>
    <xdr:to>
      <xdr:col>50</xdr:col>
      <xdr:colOff>114300</xdr:colOff>
      <xdr:row>64</xdr:row>
      <xdr:rowOff>62312</xdr:rowOff>
    </xdr:to>
    <xdr:cxnSp macro="">
      <xdr:nvCxnSpPr>
        <xdr:cNvPr id="251" name="直線コネクタ 250">
          <a:extLst>
            <a:ext uri="{FF2B5EF4-FFF2-40B4-BE49-F238E27FC236}">
              <a16:creationId xmlns:a16="http://schemas.microsoft.com/office/drawing/2014/main" id="{A127C773-88BB-41B7-952E-B2839E33399F}"/>
            </a:ext>
          </a:extLst>
        </xdr:cNvPr>
        <xdr:cNvCxnSpPr/>
      </xdr:nvCxnSpPr>
      <xdr:spPr>
        <a:xfrm>
          <a:off x="8750300" y="11034915"/>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17041</xdr:rowOff>
    </xdr:from>
    <xdr:to>
      <xdr:col>41</xdr:col>
      <xdr:colOff>101600</xdr:colOff>
      <xdr:row>64</xdr:row>
      <xdr:rowOff>118641</xdr:rowOff>
    </xdr:to>
    <xdr:sp macro="" textlink="">
      <xdr:nvSpPr>
        <xdr:cNvPr id="252" name="楕円 251">
          <a:extLst>
            <a:ext uri="{FF2B5EF4-FFF2-40B4-BE49-F238E27FC236}">
              <a16:creationId xmlns:a16="http://schemas.microsoft.com/office/drawing/2014/main" id="{35CF9BB0-ACC3-41C4-93A3-E1261DE8F276}"/>
            </a:ext>
          </a:extLst>
        </xdr:cNvPr>
        <xdr:cNvSpPr/>
      </xdr:nvSpPr>
      <xdr:spPr>
        <a:xfrm>
          <a:off x="7810500" y="109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62115</xdr:rowOff>
    </xdr:from>
    <xdr:to>
      <xdr:col>45</xdr:col>
      <xdr:colOff>177800</xdr:colOff>
      <xdr:row>64</xdr:row>
      <xdr:rowOff>67841</xdr:rowOff>
    </xdr:to>
    <xdr:cxnSp macro="">
      <xdr:nvCxnSpPr>
        <xdr:cNvPr id="253" name="直線コネクタ 252">
          <a:extLst>
            <a:ext uri="{FF2B5EF4-FFF2-40B4-BE49-F238E27FC236}">
              <a16:creationId xmlns:a16="http://schemas.microsoft.com/office/drawing/2014/main" id="{6539228E-0989-4EBC-95C4-9D43B554A4C8}"/>
            </a:ext>
          </a:extLst>
        </xdr:cNvPr>
        <xdr:cNvCxnSpPr/>
      </xdr:nvCxnSpPr>
      <xdr:spPr>
        <a:xfrm flipV="1">
          <a:off x="7861300" y="11034915"/>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16893</xdr:rowOff>
    </xdr:from>
    <xdr:to>
      <xdr:col>36</xdr:col>
      <xdr:colOff>165100</xdr:colOff>
      <xdr:row>64</xdr:row>
      <xdr:rowOff>118493</xdr:rowOff>
    </xdr:to>
    <xdr:sp macro="" textlink="">
      <xdr:nvSpPr>
        <xdr:cNvPr id="254" name="楕円 253">
          <a:extLst>
            <a:ext uri="{FF2B5EF4-FFF2-40B4-BE49-F238E27FC236}">
              <a16:creationId xmlns:a16="http://schemas.microsoft.com/office/drawing/2014/main" id="{EA444CBA-3A76-4DFF-8D37-9F014353CE12}"/>
            </a:ext>
          </a:extLst>
        </xdr:cNvPr>
        <xdr:cNvSpPr/>
      </xdr:nvSpPr>
      <xdr:spPr>
        <a:xfrm>
          <a:off x="6921500" y="109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67693</xdr:rowOff>
    </xdr:from>
    <xdr:to>
      <xdr:col>41</xdr:col>
      <xdr:colOff>50800</xdr:colOff>
      <xdr:row>64</xdr:row>
      <xdr:rowOff>67841</xdr:rowOff>
    </xdr:to>
    <xdr:cxnSp macro="">
      <xdr:nvCxnSpPr>
        <xdr:cNvPr id="255" name="直線コネクタ 254">
          <a:extLst>
            <a:ext uri="{FF2B5EF4-FFF2-40B4-BE49-F238E27FC236}">
              <a16:creationId xmlns:a16="http://schemas.microsoft.com/office/drawing/2014/main" id="{9C173FC8-BC1E-41F9-AA80-43678DE46724}"/>
            </a:ext>
          </a:extLst>
        </xdr:cNvPr>
        <xdr:cNvCxnSpPr/>
      </xdr:nvCxnSpPr>
      <xdr:spPr>
        <a:xfrm>
          <a:off x="6972300" y="11040493"/>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C5F2B37-6E79-4B9A-A64A-6DD86F9F071D}"/>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905F93A-34FD-4D6F-B20C-106B3C33273B}"/>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FC6B9F6-6657-4405-A368-15B040F08A75}"/>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F95B5D3-3DC1-45F6-B7D7-E5D92B1D64BC}"/>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104239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6D14152C-DF33-4BA9-A17E-4063CC7B22CE}"/>
            </a:ext>
          </a:extLst>
        </xdr:cNvPr>
        <xdr:cNvSpPr txBox="1"/>
      </xdr:nvSpPr>
      <xdr:spPr>
        <a:xfrm>
          <a:off x="9359411" y="110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104042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E03B20A0-E828-4497-9F89-A89690128FB4}"/>
            </a:ext>
          </a:extLst>
        </xdr:cNvPr>
        <xdr:cNvSpPr txBox="1"/>
      </xdr:nvSpPr>
      <xdr:spPr>
        <a:xfrm>
          <a:off x="8483111" y="1107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109768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6862ABC2-158B-4972-B96B-0B824124EFE2}"/>
            </a:ext>
          </a:extLst>
        </xdr:cNvPr>
        <xdr:cNvSpPr txBox="1"/>
      </xdr:nvSpPr>
      <xdr:spPr>
        <a:xfrm>
          <a:off x="7594111" y="11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109620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C2C0F041-E193-436B-B52C-C7BB889E5F1C}"/>
            </a:ext>
          </a:extLst>
        </xdr:cNvPr>
        <xdr:cNvSpPr txBox="1"/>
      </xdr:nvSpPr>
      <xdr:spPr>
        <a:xfrm>
          <a:off x="6705111" y="110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A1DA6F4-CB10-485B-9E12-F771002417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557EBEE-CFA9-46ED-8F36-3F014150F0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7DE2EE5-2205-4668-9818-0ADB4B20F8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279C611-26A4-4639-8538-0D78D5871FF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2A966E7-4A17-44C0-AFC2-06F528DF8A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A5410B4-D398-4434-9E5D-B34EDCF078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5AD1318-B699-4C2F-8DBB-62B13BB66D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5D76B95-3665-46CE-8869-339079A060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E0C9AEB-2BFC-4E96-9B33-8EBD92C5AA7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0084BC8-CF38-4DA4-B7AA-7449E44654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D7C6E0B-7D5F-4BB7-BA1E-2C7B4A48104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68B8C6D8-3585-4740-9D45-06A3D972DC9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D90AE35-783F-4195-8FAB-FEF9685879C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6527F79-D986-4983-A15C-4338FF1CCBA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0B68893-9A8E-4EE2-9C5D-1A838703C4B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45528823-052B-4CC5-B0E2-BF24E7E8B55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127467A-541C-48E8-BF34-EEEE325354C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CB1F965-39AC-46DC-AAB7-E4123D035D9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4848E6D-E85B-4ADA-9F2B-936947E7D81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C1CDCC6-B797-4C31-9A54-541412899C4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D11582A6-37FA-4D9F-B015-999387C366D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F41DC8D-17D6-4DEE-92B4-BA14AE95F4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1F85967-5188-47F3-BF0F-0FE6458C920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011EEB0-507B-4AF6-BBB5-2EE073D358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C88BA2E-948C-4653-9BC1-BF7BA31F678B}"/>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7494D5E-EFA4-427C-9CFB-6FB437844BF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74822920-4ED0-4A18-BE6A-35578763CDC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580C14C-8876-448D-A225-D69D036C1247}"/>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C6E5D35E-3737-4EF0-9F28-745DCB4D61A2}"/>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1212BF4-A0DF-4D36-B069-D97CF6C74904}"/>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7F3557AF-8069-4974-9F00-5C848E3CAC2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59E620D0-2C26-4214-9290-4674860AA2C4}"/>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C7CFB3E2-45BF-4E06-A9C2-43F0ACC763DC}"/>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54021207-2AE5-427D-9270-53E007AF1ED7}"/>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F2AD2524-99AE-49C1-A49F-56B04F8F2E8C}"/>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961EF0F-D8D8-40A8-AB49-781E1B3E2E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49765AE-5A9C-472D-888C-15E76F1EA8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3E052D5-BAD5-4885-BA18-E3D71BF0B9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1215E8C-DA69-4C66-BA1F-90E5012614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23FA1B9-293D-4D2B-AE64-6B671F90D55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304" name="楕円 303">
          <a:extLst>
            <a:ext uri="{FF2B5EF4-FFF2-40B4-BE49-F238E27FC236}">
              <a16:creationId xmlns:a16="http://schemas.microsoft.com/office/drawing/2014/main" id="{CE680B32-269E-4482-84B6-CDDBCEE3267E}"/>
            </a:ext>
          </a:extLst>
        </xdr:cNvPr>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39310D3-6111-4CEB-B734-523506BEE9C1}"/>
            </a:ext>
          </a:extLst>
        </xdr:cNvPr>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306" name="楕円 305">
          <a:extLst>
            <a:ext uri="{FF2B5EF4-FFF2-40B4-BE49-F238E27FC236}">
              <a16:creationId xmlns:a16="http://schemas.microsoft.com/office/drawing/2014/main" id="{3AF2F172-D403-4116-BF63-FFD594696117}"/>
            </a:ext>
          </a:extLst>
        </xdr:cNvPr>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91439</xdr:rowOff>
    </xdr:to>
    <xdr:cxnSp macro="">
      <xdr:nvCxnSpPr>
        <xdr:cNvPr id="307" name="直線コネクタ 306">
          <a:extLst>
            <a:ext uri="{FF2B5EF4-FFF2-40B4-BE49-F238E27FC236}">
              <a16:creationId xmlns:a16="http://schemas.microsoft.com/office/drawing/2014/main" id="{259B7A8C-86F8-4001-9738-79C1382D8F0F}"/>
            </a:ext>
          </a:extLst>
        </xdr:cNvPr>
        <xdr:cNvCxnSpPr/>
      </xdr:nvCxnSpPr>
      <xdr:spPr>
        <a:xfrm>
          <a:off x="3797300" y="137312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88264</xdr:rowOff>
    </xdr:from>
    <xdr:to>
      <xdr:col>15</xdr:col>
      <xdr:colOff>101600</xdr:colOff>
      <xdr:row>80</xdr:row>
      <xdr:rowOff>18414</xdr:rowOff>
    </xdr:to>
    <xdr:sp macro="" textlink="">
      <xdr:nvSpPr>
        <xdr:cNvPr id="308" name="楕円 307">
          <a:extLst>
            <a:ext uri="{FF2B5EF4-FFF2-40B4-BE49-F238E27FC236}">
              <a16:creationId xmlns:a16="http://schemas.microsoft.com/office/drawing/2014/main" id="{D54C260B-6B1A-4650-86DA-2D51A7933200}"/>
            </a:ext>
          </a:extLst>
        </xdr:cNvPr>
        <xdr:cNvSpPr/>
      </xdr:nvSpPr>
      <xdr:spPr>
        <a:xfrm>
          <a:off x="2857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139064</xdr:rowOff>
    </xdr:from>
    <xdr:to>
      <xdr:col>19</xdr:col>
      <xdr:colOff>177800</xdr:colOff>
      <xdr:row>80</xdr:row>
      <xdr:rowOff>15239</xdr:rowOff>
    </xdr:to>
    <xdr:cxnSp macro="">
      <xdr:nvCxnSpPr>
        <xdr:cNvPr id="309" name="直線コネクタ 308">
          <a:extLst>
            <a:ext uri="{FF2B5EF4-FFF2-40B4-BE49-F238E27FC236}">
              <a16:creationId xmlns:a16="http://schemas.microsoft.com/office/drawing/2014/main" id="{6BDDDA5E-F240-4B6C-84DD-42B1E4764F49}"/>
            </a:ext>
          </a:extLst>
        </xdr:cNvPr>
        <xdr:cNvCxnSpPr/>
      </xdr:nvCxnSpPr>
      <xdr:spPr>
        <a:xfrm>
          <a:off x="2908300" y="136836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40639</xdr:rowOff>
    </xdr:from>
    <xdr:to>
      <xdr:col>10</xdr:col>
      <xdr:colOff>165100</xdr:colOff>
      <xdr:row>79</xdr:row>
      <xdr:rowOff>142239</xdr:rowOff>
    </xdr:to>
    <xdr:sp macro="" textlink="">
      <xdr:nvSpPr>
        <xdr:cNvPr id="310" name="楕円 309">
          <a:extLst>
            <a:ext uri="{FF2B5EF4-FFF2-40B4-BE49-F238E27FC236}">
              <a16:creationId xmlns:a16="http://schemas.microsoft.com/office/drawing/2014/main" id="{F60F2BC1-BAC7-40FB-89B5-FE0318463B09}"/>
            </a:ext>
          </a:extLst>
        </xdr:cNvPr>
        <xdr:cNvSpPr/>
      </xdr:nvSpPr>
      <xdr:spPr>
        <a:xfrm>
          <a:off x="1968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91439</xdr:rowOff>
    </xdr:from>
    <xdr:to>
      <xdr:col>15</xdr:col>
      <xdr:colOff>50800</xdr:colOff>
      <xdr:row>79</xdr:row>
      <xdr:rowOff>139064</xdr:rowOff>
    </xdr:to>
    <xdr:cxnSp macro="">
      <xdr:nvCxnSpPr>
        <xdr:cNvPr id="311" name="直線コネクタ 310">
          <a:extLst>
            <a:ext uri="{FF2B5EF4-FFF2-40B4-BE49-F238E27FC236}">
              <a16:creationId xmlns:a16="http://schemas.microsoft.com/office/drawing/2014/main" id="{09CF9C55-C83E-462A-8EA8-174AE293381C}"/>
            </a:ext>
          </a:extLst>
        </xdr:cNvPr>
        <xdr:cNvCxnSpPr/>
      </xdr:nvCxnSpPr>
      <xdr:spPr>
        <a:xfrm>
          <a:off x="2019300" y="136359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164464</xdr:rowOff>
    </xdr:from>
    <xdr:to>
      <xdr:col>6</xdr:col>
      <xdr:colOff>38100</xdr:colOff>
      <xdr:row>79</xdr:row>
      <xdr:rowOff>94614</xdr:rowOff>
    </xdr:to>
    <xdr:sp macro="" textlink="">
      <xdr:nvSpPr>
        <xdr:cNvPr id="312" name="楕円 311">
          <a:extLst>
            <a:ext uri="{FF2B5EF4-FFF2-40B4-BE49-F238E27FC236}">
              <a16:creationId xmlns:a16="http://schemas.microsoft.com/office/drawing/2014/main" id="{372A7F13-C324-4F36-8C40-C41C9FA150FE}"/>
            </a:ext>
          </a:extLst>
        </xdr:cNvPr>
        <xdr:cNvSpPr/>
      </xdr:nvSpPr>
      <xdr:spPr>
        <a:xfrm>
          <a:off x="1079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43814</xdr:rowOff>
    </xdr:from>
    <xdr:to>
      <xdr:col>10</xdr:col>
      <xdr:colOff>114300</xdr:colOff>
      <xdr:row>79</xdr:row>
      <xdr:rowOff>91439</xdr:rowOff>
    </xdr:to>
    <xdr:cxnSp macro="">
      <xdr:nvCxnSpPr>
        <xdr:cNvPr id="313" name="直線コネクタ 312">
          <a:extLst>
            <a:ext uri="{FF2B5EF4-FFF2-40B4-BE49-F238E27FC236}">
              <a16:creationId xmlns:a16="http://schemas.microsoft.com/office/drawing/2014/main" id="{A5F195E4-99A0-4B30-B804-1C5EF6D94BBF}"/>
            </a:ext>
          </a:extLst>
        </xdr:cNvPr>
        <xdr:cNvCxnSpPr/>
      </xdr:nvCxnSpPr>
      <xdr:spPr>
        <a:xfrm>
          <a:off x="1130300" y="135883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a:extLst>
            <a:ext uri="{FF2B5EF4-FFF2-40B4-BE49-F238E27FC236}">
              <a16:creationId xmlns:a16="http://schemas.microsoft.com/office/drawing/2014/main" id="{D6571D26-C2BA-409C-A45E-2D4E4C3A0644}"/>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CD5AD532-0692-4FF9-908B-6BE36AE30E00}"/>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6A4906F0-CECD-4DD1-915F-B627D9217655}"/>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7" name="n_4aveValue【公営住宅】&#10;有形固定資産減価償却率">
          <a:extLst>
            <a:ext uri="{FF2B5EF4-FFF2-40B4-BE49-F238E27FC236}">
              <a16:creationId xmlns:a16="http://schemas.microsoft.com/office/drawing/2014/main" id="{4001513B-0320-4C63-9BFD-52D3A2988E1E}"/>
            </a:ext>
          </a:extLst>
        </xdr:cNvPr>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318" name="n_1mainValue【公営住宅】&#10;有形固定資産減価償却率">
          <a:extLst>
            <a:ext uri="{FF2B5EF4-FFF2-40B4-BE49-F238E27FC236}">
              <a16:creationId xmlns:a16="http://schemas.microsoft.com/office/drawing/2014/main" id="{537123EE-425A-428E-AB17-E9FD8B324DD3}"/>
            </a:ext>
          </a:extLst>
        </xdr:cNvPr>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34941</xdr:rowOff>
    </xdr:from>
    <xdr:ext cx="405111" cy="259045"/>
    <xdr:sp macro="" textlink="">
      <xdr:nvSpPr>
        <xdr:cNvPr id="319" name="n_2mainValue【公営住宅】&#10;有形固定資産減価償却率">
          <a:extLst>
            <a:ext uri="{FF2B5EF4-FFF2-40B4-BE49-F238E27FC236}">
              <a16:creationId xmlns:a16="http://schemas.microsoft.com/office/drawing/2014/main" id="{40B62E50-237F-4BAF-B4AD-AC2EC0BDC0FC}"/>
            </a:ext>
          </a:extLst>
        </xdr:cNvPr>
        <xdr:cNvSpPr txBox="1"/>
      </xdr:nvSpPr>
      <xdr:spPr>
        <a:xfrm>
          <a:off x="2705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158766</xdr:rowOff>
    </xdr:from>
    <xdr:ext cx="405111" cy="259045"/>
    <xdr:sp macro="" textlink="">
      <xdr:nvSpPr>
        <xdr:cNvPr id="320" name="n_3mainValue【公営住宅】&#10;有形固定資産減価償却率">
          <a:extLst>
            <a:ext uri="{FF2B5EF4-FFF2-40B4-BE49-F238E27FC236}">
              <a16:creationId xmlns:a16="http://schemas.microsoft.com/office/drawing/2014/main" id="{99B842F2-C9B0-47D1-8000-DAEEA20F78A1}"/>
            </a:ext>
          </a:extLst>
        </xdr:cNvPr>
        <xdr:cNvSpPr txBox="1"/>
      </xdr:nvSpPr>
      <xdr:spPr>
        <a:xfrm>
          <a:off x="1816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111141</xdr:rowOff>
    </xdr:from>
    <xdr:ext cx="405111" cy="259045"/>
    <xdr:sp macro="" textlink="">
      <xdr:nvSpPr>
        <xdr:cNvPr id="321" name="n_4mainValue【公営住宅】&#10;有形固定資産減価償却率">
          <a:extLst>
            <a:ext uri="{FF2B5EF4-FFF2-40B4-BE49-F238E27FC236}">
              <a16:creationId xmlns:a16="http://schemas.microsoft.com/office/drawing/2014/main" id="{D50CB5D2-77CF-416F-AEB4-23192FC05373}"/>
            </a:ext>
          </a:extLst>
        </xdr:cNvPr>
        <xdr:cNvSpPr txBox="1"/>
      </xdr:nvSpPr>
      <xdr:spPr>
        <a:xfrm>
          <a:off x="927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39034DC-3389-4F4C-8D51-9978D9701B0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8FD6F45-C4C8-45A6-8A12-6B3EFA94EC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C7E7F27-A080-4988-BF61-4E5ADA08E7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6BDEEBD-6CD9-434B-B77F-9364E6AD80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1E9B9F0-75A6-46AB-A990-4A4B3F0F92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DB391D8-E1C3-44C2-BC8E-29B651E012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6607EFF-17B3-44A4-BC24-013DE69EEF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BDB4E6B-479B-474E-81B1-E6841CDAC8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67A4868-044C-46C2-ABE9-36C1CAC4CA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FC3A446-4FFF-4B46-A529-99AC8F7EC2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209C639-F48A-46B1-9BC3-0100B569CB9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E90B5C6-A17C-42B4-8594-2C798F282C4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4261F744-3AD6-446F-B92C-9593CF47B23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A6A9A86D-BEC5-48E7-8D5C-29DA5EFBA33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AC97A8A-CB77-4DFF-83FE-6A8FCE007AE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40C0F2AE-E040-4E29-BC5D-A439C9E34FD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E97A2028-3D0F-4B4E-83E9-6FA8F8B35DD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AB252D6-1A43-476A-9DA2-B6453F4EA1B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CA7C293-83FC-4759-BBF0-58A5A16D71F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C606FCC7-B9E6-45AC-A3DA-603BAE9AF16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19D9490-3ACC-429E-861F-0C42FAA886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750126DB-91F7-41C8-8B22-9E8EACD686D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FC8DE5A-B646-4151-B193-F13F7306CD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4659E6F7-4BA3-4778-9105-B7FCED35FFC4}"/>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5CA5707D-4846-44B4-882A-B3FAE05A93E1}"/>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2C95FA1D-766F-48D2-840D-44614FCAD597}"/>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0BE58F37-9FA1-4002-9EBE-9EE1D00B77B9}"/>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0F45F94C-DE2B-4220-B3D5-29CE0DD6ABBD}"/>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15FDD25B-2CF7-473C-ABDF-610581DC13F6}"/>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1D1856F4-8B39-4B4D-AA2C-19DF01036957}"/>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3CB21D85-C571-4E7D-B740-7DB77175DFC7}"/>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5E193997-2611-48E8-AC06-CD162A239444}"/>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863BA0BC-DC08-425C-AC17-5AB195D49429}"/>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64140750-D675-4AA2-BD1C-50C0F968B0E1}"/>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04164DB-71FB-4B12-A25E-739A0FD84D4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F57B4FD-A225-4CB5-84A2-E37D82BF293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6DDBA32-AA34-416C-8511-7921CAE562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F1ADA4C-6064-4B02-8225-63E4DFE903D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88BB8C1-567F-498A-ADF7-8B8670B727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103887</xdr:rowOff>
    </xdr:from>
    <xdr:to>
      <xdr:col>55</xdr:col>
      <xdr:colOff>50800</xdr:colOff>
      <xdr:row>86</xdr:row>
      <xdr:rowOff>34037</xdr:rowOff>
    </xdr:to>
    <xdr:sp macro="" textlink="">
      <xdr:nvSpPr>
        <xdr:cNvPr id="361" name="楕円 360">
          <a:extLst>
            <a:ext uri="{FF2B5EF4-FFF2-40B4-BE49-F238E27FC236}">
              <a16:creationId xmlns:a16="http://schemas.microsoft.com/office/drawing/2014/main" id="{920541F4-E183-4D01-9723-7666035DCE22}"/>
            </a:ext>
          </a:extLst>
        </xdr:cNvPr>
        <xdr:cNvSpPr/>
      </xdr:nvSpPr>
      <xdr:spPr>
        <a:xfrm>
          <a:off x="10426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82314</xdr:rowOff>
    </xdr:from>
    <xdr:ext cx="469744" cy="259045"/>
    <xdr:sp macro="" textlink="">
      <xdr:nvSpPr>
        <xdr:cNvPr id="362" name="【公営住宅】&#10;一人当たり面積該当値テキスト">
          <a:extLst>
            <a:ext uri="{FF2B5EF4-FFF2-40B4-BE49-F238E27FC236}">
              <a16:creationId xmlns:a16="http://schemas.microsoft.com/office/drawing/2014/main" id="{11C7A7B0-B10F-4942-BB62-B4F3C28FD08F}"/>
            </a:ext>
          </a:extLst>
        </xdr:cNvPr>
        <xdr:cNvSpPr txBox="1"/>
      </xdr:nvSpPr>
      <xdr:spPr>
        <a:xfrm>
          <a:off x="10515600"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79311</xdr:rowOff>
    </xdr:from>
    <xdr:to>
      <xdr:col>50</xdr:col>
      <xdr:colOff>165100</xdr:colOff>
      <xdr:row>86</xdr:row>
      <xdr:rowOff>9461</xdr:rowOff>
    </xdr:to>
    <xdr:sp macro="" textlink="">
      <xdr:nvSpPr>
        <xdr:cNvPr id="363" name="楕円 362">
          <a:extLst>
            <a:ext uri="{FF2B5EF4-FFF2-40B4-BE49-F238E27FC236}">
              <a16:creationId xmlns:a16="http://schemas.microsoft.com/office/drawing/2014/main" id="{0353DDCA-8E65-4C1B-AEB6-1E38F40039D5}"/>
            </a:ext>
          </a:extLst>
        </xdr:cNvPr>
        <xdr:cNvSpPr/>
      </xdr:nvSpPr>
      <xdr:spPr>
        <a:xfrm>
          <a:off x="9588500" y="146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130111</xdr:rowOff>
    </xdr:from>
    <xdr:to>
      <xdr:col>55</xdr:col>
      <xdr:colOff>0</xdr:colOff>
      <xdr:row>85</xdr:row>
      <xdr:rowOff>154687</xdr:rowOff>
    </xdr:to>
    <xdr:cxnSp macro="">
      <xdr:nvCxnSpPr>
        <xdr:cNvPr id="364" name="直線コネクタ 363">
          <a:extLst>
            <a:ext uri="{FF2B5EF4-FFF2-40B4-BE49-F238E27FC236}">
              <a16:creationId xmlns:a16="http://schemas.microsoft.com/office/drawing/2014/main" id="{0C59432C-7EB8-4C96-A1DC-E98B8AE5D46C}"/>
            </a:ext>
          </a:extLst>
        </xdr:cNvPr>
        <xdr:cNvCxnSpPr/>
      </xdr:nvCxnSpPr>
      <xdr:spPr>
        <a:xfrm>
          <a:off x="9639300" y="14703361"/>
          <a:ext cx="838200" cy="2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78930</xdr:rowOff>
    </xdr:from>
    <xdr:to>
      <xdr:col>46</xdr:col>
      <xdr:colOff>38100</xdr:colOff>
      <xdr:row>86</xdr:row>
      <xdr:rowOff>9080</xdr:rowOff>
    </xdr:to>
    <xdr:sp macro="" textlink="">
      <xdr:nvSpPr>
        <xdr:cNvPr id="365" name="楕円 364">
          <a:extLst>
            <a:ext uri="{FF2B5EF4-FFF2-40B4-BE49-F238E27FC236}">
              <a16:creationId xmlns:a16="http://schemas.microsoft.com/office/drawing/2014/main" id="{C9FAF0DA-81D7-4659-9A36-5531113E1C17}"/>
            </a:ext>
          </a:extLst>
        </xdr:cNvPr>
        <xdr:cNvSpPr/>
      </xdr:nvSpPr>
      <xdr:spPr>
        <a:xfrm>
          <a:off x="8699500" y="146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129730</xdr:rowOff>
    </xdr:from>
    <xdr:to>
      <xdr:col>50</xdr:col>
      <xdr:colOff>114300</xdr:colOff>
      <xdr:row>85</xdr:row>
      <xdr:rowOff>130111</xdr:rowOff>
    </xdr:to>
    <xdr:cxnSp macro="">
      <xdr:nvCxnSpPr>
        <xdr:cNvPr id="366" name="直線コネクタ 365">
          <a:extLst>
            <a:ext uri="{FF2B5EF4-FFF2-40B4-BE49-F238E27FC236}">
              <a16:creationId xmlns:a16="http://schemas.microsoft.com/office/drawing/2014/main" id="{44C9275D-2DCD-4FB3-AF75-FE00CD5F3B4F}"/>
            </a:ext>
          </a:extLst>
        </xdr:cNvPr>
        <xdr:cNvCxnSpPr/>
      </xdr:nvCxnSpPr>
      <xdr:spPr>
        <a:xfrm>
          <a:off x="8750300" y="1470298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79121</xdr:rowOff>
    </xdr:from>
    <xdr:to>
      <xdr:col>41</xdr:col>
      <xdr:colOff>101600</xdr:colOff>
      <xdr:row>86</xdr:row>
      <xdr:rowOff>9271</xdr:rowOff>
    </xdr:to>
    <xdr:sp macro="" textlink="">
      <xdr:nvSpPr>
        <xdr:cNvPr id="367" name="楕円 366">
          <a:extLst>
            <a:ext uri="{FF2B5EF4-FFF2-40B4-BE49-F238E27FC236}">
              <a16:creationId xmlns:a16="http://schemas.microsoft.com/office/drawing/2014/main" id="{624ABFC8-2308-4026-8647-6465919183FC}"/>
            </a:ext>
          </a:extLst>
        </xdr:cNvPr>
        <xdr:cNvSpPr/>
      </xdr:nvSpPr>
      <xdr:spPr>
        <a:xfrm>
          <a:off x="7810500" y="146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129730</xdr:rowOff>
    </xdr:from>
    <xdr:to>
      <xdr:col>45</xdr:col>
      <xdr:colOff>177800</xdr:colOff>
      <xdr:row>85</xdr:row>
      <xdr:rowOff>129921</xdr:rowOff>
    </xdr:to>
    <xdr:cxnSp macro="">
      <xdr:nvCxnSpPr>
        <xdr:cNvPr id="368" name="直線コネクタ 367">
          <a:extLst>
            <a:ext uri="{FF2B5EF4-FFF2-40B4-BE49-F238E27FC236}">
              <a16:creationId xmlns:a16="http://schemas.microsoft.com/office/drawing/2014/main" id="{F6161AC0-57E5-4270-BBF2-5FC0571B1253}"/>
            </a:ext>
          </a:extLst>
        </xdr:cNvPr>
        <xdr:cNvCxnSpPr/>
      </xdr:nvCxnSpPr>
      <xdr:spPr>
        <a:xfrm flipV="1">
          <a:off x="7861300" y="1470298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69" name="楕円 368">
          <a:extLst>
            <a:ext uri="{FF2B5EF4-FFF2-40B4-BE49-F238E27FC236}">
              <a16:creationId xmlns:a16="http://schemas.microsoft.com/office/drawing/2014/main" id="{DED92891-7DB4-45FD-8E5A-ED4F734EDC13}"/>
            </a:ext>
          </a:extLst>
        </xdr:cNvPr>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129921</xdr:rowOff>
    </xdr:to>
    <xdr:cxnSp macro="">
      <xdr:nvCxnSpPr>
        <xdr:cNvPr id="370" name="直線コネクタ 369">
          <a:extLst>
            <a:ext uri="{FF2B5EF4-FFF2-40B4-BE49-F238E27FC236}">
              <a16:creationId xmlns:a16="http://schemas.microsoft.com/office/drawing/2014/main" id="{D0C1102E-A022-4629-A549-9A59CA58655C}"/>
            </a:ext>
          </a:extLst>
        </xdr:cNvPr>
        <xdr:cNvCxnSpPr/>
      </xdr:nvCxnSpPr>
      <xdr:spPr>
        <a:xfrm>
          <a:off x="6972300" y="1470278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9F1333E4-B3AC-408E-82CC-90B3397ACD3B}"/>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7CF645E8-BF45-47BF-80B0-82CB5ED4DB53}"/>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E005AF30-371E-4C6D-A041-0A4F3E21BB23}"/>
            </a:ext>
          </a:extLst>
        </xdr:cNvPr>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5B7602BA-DA32-404E-A7CE-00D408C1644E}"/>
            </a:ext>
          </a:extLst>
        </xdr:cNvPr>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588</xdr:rowOff>
    </xdr:from>
    <xdr:ext cx="469744" cy="259045"/>
    <xdr:sp macro="" textlink="">
      <xdr:nvSpPr>
        <xdr:cNvPr id="375" name="n_1mainValue【公営住宅】&#10;一人当たり面積">
          <a:extLst>
            <a:ext uri="{FF2B5EF4-FFF2-40B4-BE49-F238E27FC236}">
              <a16:creationId xmlns:a16="http://schemas.microsoft.com/office/drawing/2014/main" id="{BAA887EC-8CDE-4FD1-BA01-5A8C490B58B6}"/>
            </a:ext>
          </a:extLst>
        </xdr:cNvPr>
        <xdr:cNvSpPr txBox="1"/>
      </xdr:nvSpPr>
      <xdr:spPr>
        <a:xfrm>
          <a:off x="9391727" y="1474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207</xdr:rowOff>
    </xdr:from>
    <xdr:ext cx="469744" cy="259045"/>
    <xdr:sp macro="" textlink="">
      <xdr:nvSpPr>
        <xdr:cNvPr id="376" name="n_2mainValue【公営住宅】&#10;一人当たり面積">
          <a:extLst>
            <a:ext uri="{FF2B5EF4-FFF2-40B4-BE49-F238E27FC236}">
              <a16:creationId xmlns:a16="http://schemas.microsoft.com/office/drawing/2014/main" id="{36B6BD93-CD55-4B2B-97AC-BB09BF39A4E1}"/>
            </a:ext>
          </a:extLst>
        </xdr:cNvPr>
        <xdr:cNvSpPr txBox="1"/>
      </xdr:nvSpPr>
      <xdr:spPr>
        <a:xfrm>
          <a:off x="8515427" y="1474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398</xdr:rowOff>
    </xdr:from>
    <xdr:ext cx="469744" cy="259045"/>
    <xdr:sp macro="" textlink="">
      <xdr:nvSpPr>
        <xdr:cNvPr id="377" name="n_3mainValue【公営住宅】&#10;一人当たり面積">
          <a:extLst>
            <a:ext uri="{FF2B5EF4-FFF2-40B4-BE49-F238E27FC236}">
              <a16:creationId xmlns:a16="http://schemas.microsoft.com/office/drawing/2014/main" id="{C8F739FD-D776-41F7-A927-A26D4FC2A8DB}"/>
            </a:ext>
          </a:extLst>
        </xdr:cNvPr>
        <xdr:cNvSpPr txBox="1"/>
      </xdr:nvSpPr>
      <xdr:spPr>
        <a:xfrm>
          <a:off x="7626427" y="147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8" name="n_4mainValue【公営住宅】&#10;一人当たり面積">
          <a:extLst>
            <a:ext uri="{FF2B5EF4-FFF2-40B4-BE49-F238E27FC236}">
              <a16:creationId xmlns:a16="http://schemas.microsoft.com/office/drawing/2014/main" id="{EF364A07-592F-4572-9125-715A9A3DE6A1}"/>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B4D144E-EFC3-47D0-94E6-38673DBA0F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A1377D6-798A-4A1B-8AF9-3FE63AE083C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4B52759-F8ED-49BA-B984-A5A4E894912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51BD289-993A-4391-A8A3-2477D46BBA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2991174-8282-4CE0-BA29-65494063DDC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76C154C-AE4E-488F-B5EF-8B561996EE8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165F9115-F9D3-4774-A3E4-1E1EB91AC0D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1CA4F80-1CB3-440A-A7D4-98CD0C0637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5506A36A-280B-45A9-9F03-D60CFC37748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9DB9F4E0-4F3D-4494-9338-E85A7C7861B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8E71ADA-FBCB-4C9A-8607-A66E45634DD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BD195673-6A16-453D-8292-733EB6B0A37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CBBA669B-D35E-4B8C-A885-BCD98BC3B5E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35A38EF6-85C5-442A-913C-7B492D79099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457FA62A-17BB-4B93-977A-24D3BCAF065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5339C5A3-7BCE-4CC6-ADD5-CFD87B99307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116F10F5-A421-49C6-BE37-26C3DE57842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6299364F-5E5D-4065-9701-0828744E208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D601613A-2559-4E86-9D95-0AEFBF068CD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FD4D5100-C327-4671-AA73-C59D92D1C5A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52B2BCA4-D4B1-483B-BD32-B6C156C5BC7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5AF5153B-94F3-4387-B279-54B8A31370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AEE5268F-EBEF-457F-8B00-5AE6013EC72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A369DA44-AD02-4FE0-9FC4-3EB4AAB0D14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a:extLst>
            <a:ext uri="{FF2B5EF4-FFF2-40B4-BE49-F238E27FC236}">
              <a16:creationId xmlns:a16="http://schemas.microsoft.com/office/drawing/2014/main" id="{57D2BC0A-8970-4AA9-ACD7-92D26DD1F83C}"/>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BC65B2EA-18AA-4F5A-BB82-5D470297CB56}"/>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a:extLst>
            <a:ext uri="{FF2B5EF4-FFF2-40B4-BE49-F238E27FC236}">
              <a16:creationId xmlns:a16="http://schemas.microsoft.com/office/drawing/2014/main" id="{D7AAB1D3-9760-41F3-83DE-459193A9C206}"/>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41162A19-C992-4754-B07A-2EE3CAFB48B5}"/>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a:extLst>
            <a:ext uri="{FF2B5EF4-FFF2-40B4-BE49-F238E27FC236}">
              <a16:creationId xmlns:a16="http://schemas.microsoft.com/office/drawing/2014/main" id="{B4E0EC07-6083-49E6-A9DA-4AA9263186D6}"/>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4AEA1152-AAE7-49A4-B42C-F6F259848B49}"/>
            </a:ext>
          </a:extLst>
        </xdr:cNvPr>
        <xdr:cNvSpPr txBox="1"/>
      </xdr:nvSpPr>
      <xdr:spPr>
        <a:xfrm>
          <a:off x="46736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a:extLst>
            <a:ext uri="{FF2B5EF4-FFF2-40B4-BE49-F238E27FC236}">
              <a16:creationId xmlns:a16="http://schemas.microsoft.com/office/drawing/2014/main" id="{4CD86273-7840-4634-84AD-E3D2DA066B67}"/>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a:extLst>
            <a:ext uri="{FF2B5EF4-FFF2-40B4-BE49-F238E27FC236}">
              <a16:creationId xmlns:a16="http://schemas.microsoft.com/office/drawing/2014/main" id="{74342328-DD01-4D31-94F2-82093D73E16C}"/>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a:extLst>
            <a:ext uri="{FF2B5EF4-FFF2-40B4-BE49-F238E27FC236}">
              <a16:creationId xmlns:a16="http://schemas.microsoft.com/office/drawing/2014/main" id="{8200C717-44D7-40DB-AC4E-DE149214BFC4}"/>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A3298BEF-2F03-4770-A8EF-473FCB5C8FD8}"/>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3" name="フローチャート: 判断 412">
          <a:extLst>
            <a:ext uri="{FF2B5EF4-FFF2-40B4-BE49-F238E27FC236}">
              <a16:creationId xmlns:a16="http://schemas.microsoft.com/office/drawing/2014/main" id="{F1C3DAC7-319E-49E9-BF9F-0E77FB4C5015}"/>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2B15D2C-95F4-44BB-8881-01AC59FAD7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625445C-995F-4C3C-8513-45CB7981599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B9E4B8B-B45C-40E9-9905-F903BF0A332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E283E8B-F824-482F-ACA2-BAAA15CD089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8874FF9-5501-4F75-B831-C36DE0C9243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149225</xdr:rowOff>
    </xdr:from>
    <xdr:to>
      <xdr:col>24</xdr:col>
      <xdr:colOff>114300</xdr:colOff>
      <xdr:row>101</xdr:row>
      <xdr:rowOff>79375</xdr:rowOff>
    </xdr:to>
    <xdr:sp macro="" textlink="">
      <xdr:nvSpPr>
        <xdr:cNvPr id="419" name="楕円 418">
          <a:extLst>
            <a:ext uri="{FF2B5EF4-FFF2-40B4-BE49-F238E27FC236}">
              <a16:creationId xmlns:a16="http://schemas.microsoft.com/office/drawing/2014/main" id="{0EBBFFBA-DB87-47A5-A639-029F6E1A70C2}"/>
            </a:ext>
          </a:extLst>
        </xdr:cNvPr>
        <xdr:cNvSpPr/>
      </xdr:nvSpPr>
      <xdr:spPr>
        <a:xfrm>
          <a:off x="45847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102252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50C4B8F8-4C49-4CB5-816E-D6CCA0BDF123}"/>
            </a:ext>
          </a:extLst>
        </xdr:cNvPr>
        <xdr:cNvSpPr txBox="1"/>
      </xdr:nvSpPr>
      <xdr:spPr>
        <a:xfrm>
          <a:off x="4673600" y="1724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128270</xdr:rowOff>
    </xdr:from>
    <xdr:to>
      <xdr:col>20</xdr:col>
      <xdr:colOff>38100</xdr:colOff>
      <xdr:row>101</xdr:row>
      <xdr:rowOff>58420</xdr:rowOff>
    </xdr:to>
    <xdr:sp macro="" textlink="">
      <xdr:nvSpPr>
        <xdr:cNvPr id="421" name="楕円 420">
          <a:extLst>
            <a:ext uri="{FF2B5EF4-FFF2-40B4-BE49-F238E27FC236}">
              <a16:creationId xmlns:a16="http://schemas.microsoft.com/office/drawing/2014/main" id="{B2CC62E8-1D51-4BB4-8033-6C230158D080}"/>
            </a:ext>
          </a:extLst>
        </xdr:cNvPr>
        <xdr:cNvSpPr/>
      </xdr:nvSpPr>
      <xdr:spPr>
        <a:xfrm>
          <a:off x="3746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xdr:rowOff>
    </xdr:from>
    <xdr:to>
      <xdr:col>24</xdr:col>
      <xdr:colOff>63500</xdr:colOff>
      <xdr:row>101</xdr:row>
      <xdr:rowOff>28575</xdr:rowOff>
    </xdr:to>
    <xdr:cxnSp macro="">
      <xdr:nvCxnSpPr>
        <xdr:cNvPr id="422" name="直線コネクタ 421">
          <a:extLst>
            <a:ext uri="{FF2B5EF4-FFF2-40B4-BE49-F238E27FC236}">
              <a16:creationId xmlns:a16="http://schemas.microsoft.com/office/drawing/2014/main" id="{A62F6EAA-66D7-445D-BA92-E26688317664}"/>
            </a:ext>
          </a:extLst>
        </xdr:cNvPr>
        <xdr:cNvCxnSpPr/>
      </xdr:nvCxnSpPr>
      <xdr:spPr>
        <a:xfrm>
          <a:off x="3797300" y="173240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120650</xdr:rowOff>
    </xdr:from>
    <xdr:to>
      <xdr:col>15</xdr:col>
      <xdr:colOff>101600</xdr:colOff>
      <xdr:row>101</xdr:row>
      <xdr:rowOff>50800</xdr:rowOff>
    </xdr:to>
    <xdr:sp macro="" textlink="">
      <xdr:nvSpPr>
        <xdr:cNvPr id="423" name="楕円 422">
          <a:extLst>
            <a:ext uri="{FF2B5EF4-FFF2-40B4-BE49-F238E27FC236}">
              <a16:creationId xmlns:a16="http://schemas.microsoft.com/office/drawing/2014/main" id="{4517E432-51B6-49E1-BDA0-79514F251298}"/>
            </a:ext>
          </a:extLst>
        </xdr:cNvPr>
        <xdr:cNvSpPr/>
      </xdr:nvSpPr>
      <xdr:spPr>
        <a:xfrm>
          <a:off x="2857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0</xdr:rowOff>
    </xdr:from>
    <xdr:to>
      <xdr:col>19</xdr:col>
      <xdr:colOff>177800</xdr:colOff>
      <xdr:row>101</xdr:row>
      <xdr:rowOff>7620</xdr:rowOff>
    </xdr:to>
    <xdr:cxnSp macro="">
      <xdr:nvCxnSpPr>
        <xdr:cNvPr id="424" name="直線コネクタ 423">
          <a:extLst>
            <a:ext uri="{FF2B5EF4-FFF2-40B4-BE49-F238E27FC236}">
              <a16:creationId xmlns:a16="http://schemas.microsoft.com/office/drawing/2014/main" id="{E6910F74-90F7-4C8D-A58A-0BAF406585CB}"/>
            </a:ext>
          </a:extLst>
        </xdr:cNvPr>
        <xdr:cNvCxnSpPr/>
      </xdr:nvCxnSpPr>
      <xdr:spPr>
        <a:xfrm>
          <a:off x="2908300" y="17316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139700</xdr:rowOff>
    </xdr:from>
    <xdr:to>
      <xdr:col>10</xdr:col>
      <xdr:colOff>165100</xdr:colOff>
      <xdr:row>101</xdr:row>
      <xdr:rowOff>69850</xdr:rowOff>
    </xdr:to>
    <xdr:sp macro="" textlink="">
      <xdr:nvSpPr>
        <xdr:cNvPr id="425" name="楕円 424">
          <a:extLst>
            <a:ext uri="{FF2B5EF4-FFF2-40B4-BE49-F238E27FC236}">
              <a16:creationId xmlns:a16="http://schemas.microsoft.com/office/drawing/2014/main" id="{D53C4E1A-FC27-4255-B1F2-B315FC659747}"/>
            </a:ext>
          </a:extLst>
        </xdr:cNvPr>
        <xdr:cNvSpPr/>
      </xdr:nvSpPr>
      <xdr:spPr>
        <a:xfrm>
          <a:off x="1968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0</xdr:rowOff>
    </xdr:from>
    <xdr:to>
      <xdr:col>15</xdr:col>
      <xdr:colOff>50800</xdr:colOff>
      <xdr:row>101</xdr:row>
      <xdr:rowOff>19050</xdr:rowOff>
    </xdr:to>
    <xdr:cxnSp macro="">
      <xdr:nvCxnSpPr>
        <xdr:cNvPr id="426" name="直線コネクタ 425">
          <a:extLst>
            <a:ext uri="{FF2B5EF4-FFF2-40B4-BE49-F238E27FC236}">
              <a16:creationId xmlns:a16="http://schemas.microsoft.com/office/drawing/2014/main" id="{72B96DA5-C223-4430-9DF3-0C84F61EF977}"/>
            </a:ext>
          </a:extLst>
        </xdr:cNvPr>
        <xdr:cNvCxnSpPr/>
      </xdr:nvCxnSpPr>
      <xdr:spPr>
        <a:xfrm flipV="1">
          <a:off x="2019300" y="1731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40639</xdr:rowOff>
    </xdr:from>
    <xdr:to>
      <xdr:col>6</xdr:col>
      <xdr:colOff>38100</xdr:colOff>
      <xdr:row>101</xdr:row>
      <xdr:rowOff>142239</xdr:rowOff>
    </xdr:to>
    <xdr:sp macro="" textlink="">
      <xdr:nvSpPr>
        <xdr:cNvPr id="427" name="楕円 426">
          <a:extLst>
            <a:ext uri="{FF2B5EF4-FFF2-40B4-BE49-F238E27FC236}">
              <a16:creationId xmlns:a16="http://schemas.microsoft.com/office/drawing/2014/main" id="{B3BCB37F-3D72-4578-86FB-AE2161D5B80E}"/>
            </a:ext>
          </a:extLst>
        </xdr:cNvPr>
        <xdr:cNvSpPr/>
      </xdr:nvSpPr>
      <xdr:spPr>
        <a:xfrm>
          <a:off x="1079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19050</xdr:rowOff>
    </xdr:from>
    <xdr:to>
      <xdr:col>10</xdr:col>
      <xdr:colOff>114300</xdr:colOff>
      <xdr:row>101</xdr:row>
      <xdr:rowOff>91439</xdr:rowOff>
    </xdr:to>
    <xdr:cxnSp macro="">
      <xdr:nvCxnSpPr>
        <xdr:cNvPr id="428" name="直線コネクタ 427">
          <a:extLst>
            <a:ext uri="{FF2B5EF4-FFF2-40B4-BE49-F238E27FC236}">
              <a16:creationId xmlns:a16="http://schemas.microsoft.com/office/drawing/2014/main" id="{4E7AE36B-9B6C-4DE6-95F4-236DDB7B0E42}"/>
            </a:ext>
          </a:extLst>
        </xdr:cNvPr>
        <xdr:cNvCxnSpPr/>
      </xdr:nvCxnSpPr>
      <xdr:spPr>
        <a:xfrm flipV="1">
          <a:off x="1130300" y="173355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29" name="n_1aveValue【港湾・漁港】&#10;有形固定資産減価償却率">
          <a:extLst>
            <a:ext uri="{FF2B5EF4-FFF2-40B4-BE49-F238E27FC236}">
              <a16:creationId xmlns:a16="http://schemas.microsoft.com/office/drawing/2014/main" id="{5F6EA290-883B-4ACE-9DDA-33E82848CF64}"/>
            </a:ext>
          </a:extLst>
        </xdr:cNvPr>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430" name="n_2aveValue【港湾・漁港】&#10;有形固定資産減価償却率">
          <a:extLst>
            <a:ext uri="{FF2B5EF4-FFF2-40B4-BE49-F238E27FC236}">
              <a16:creationId xmlns:a16="http://schemas.microsoft.com/office/drawing/2014/main" id="{AB9CD567-0A38-4106-A565-699443E002EA}"/>
            </a:ext>
          </a:extLst>
        </xdr:cNvPr>
        <xdr:cNvSpPr txBox="1"/>
      </xdr:nvSpPr>
      <xdr:spPr>
        <a:xfrm>
          <a:off x="2705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港湾・漁港】&#10;有形固定資産減価償却率">
          <a:extLst>
            <a:ext uri="{FF2B5EF4-FFF2-40B4-BE49-F238E27FC236}">
              <a16:creationId xmlns:a16="http://schemas.microsoft.com/office/drawing/2014/main" id="{D11DFD3F-D4D7-4BED-BF8C-77967DE67E3C}"/>
            </a:ext>
          </a:extLst>
        </xdr:cNvPr>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432" name="n_4aveValue【港湾・漁港】&#10;有形固定資産減価償却率">
          <a:extLst>
            <a:ext uri="{FF2B5EF4-FFF2-40B4-BE49-F238E27FC236}">
              <a16:creationId xmlns:a16="http://schemas.microsoft.com/office/drawing/2014/main" id="{98EC5A1B-A259-4725-A77F-43F6DF1236D1}"/>
            </a:ext>
          </a:extLst>
        </xdr:cNvPr>
        <xdr:cNvSpPr txBox="1"/>
      </xdr:nvSpPr>
      <xdr:spPr>
        <a:xfrm>
          <a:off x="927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74947</xdr:rowOff>
    </xdr:from>
    <xdr:ext cx="405111" cy="259045"/>
    <xdr:sp macro="" textlink="">
      <xdr:nvSpPr>
        <xdr:cNvPr id="433" name="n_1mainValue【港湾・漁港】&#10;有形固定資産減価償却率">
          <a:extLst>
            <a:ext uri="{FF2B5EF4-FFF2-40B4-BE49-F238E27FC236}">
              <a16:creationId xmlns:a16="http://schemas.microsoft.com/office/drawing/2014/main" id="{140CB50C-234E-4015-A3DD-10D85B408DB1}"/>
            </a:ext>
          </a:extLst>
        </xdr:cNvPr>
        <xdr:cNvSpPr txBox="1"/>
      </xdr:nvSpPr>
      <xdr:spPr>
        <a:xfrm>
          <a:off x="3582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67327</xdr:rowOff>
    </xdr:from>
    <xdr:ext cx="405111" cy="259045"/>
    <xdr:sp macro="" textlink="">
      <xdr:nvSpPr>
        <xdr:cNvPr id="434" name="n_2mainValue【港湾・漁港】&#10;有形固定資産減価償却率">
          <a:extLst>
            <a:ext uri="{FF2B5EF4-FFF2-40B4-BE49-F238E27FC236}">
              <a16:creationId xmlns:a16="http://schemas.microsoft.com/office/drawing/2014/main" id="{BF788C37-A72A-4EE7-B2D9-7420EEF13651}"/>
            </a:ext>
          </a:extLst>
        </xdr:cNvPr>
        <xdr:cNvSpPr txBox="1"/>
      </xdr:nvSpPr>
      <xdr:spPr>
        <a:xfrm>
          <a:off x="2705744" y="1704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86377</xdr:rowOff>
    </xdr:from>
    <xdr:ext cx="405111" cy="259045"/>
    <xdr:sp macro="" textlink="">
      <xdr:nvSpPr>
        <xdr:cNvPr id="435" name="n_3mainValue【港湾・漁港】&#10;有形固定資産減価償却率">
          <a:extLst>
            <a:ext uri="{FF2B5EF4-FFF2-40B4-BE49-F238E27FC236}">
              <a16:creationId xmlns:a16="http://schemas.microsoft.com/office/drawing/2014/main" id="{F21CF852-B9F0-4565-BF1F-3A2E8FF95C31}"/>
            </a:ext>
          </a:extLst>
        </xdr:cNvPr>
        <xdr:cNvSpPr txBox="1"/>
      </xdr:nvSpPr>
      <xdr:spPr>
        <a:xfrm>
          <a:off x="1816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158766</xdr:rowOff>
    </xdr:from>
    <xdr:ext cx="405111" cy="259045"/>
    <xdr:sp macro="" textlink="">
      <xdr:nvSpPr>
        <xdr:cNvPr id="436" name="n_4mainValue【港湾・漁港】&#10;有形固定資産減価償却率">
          <a:extLst>
            <a:ext uri="{FF2B5EF4-FFF2-40B4-BE49-F238E27FC236}">
              <a16:creationId xmlns:a16="http://schemas.microsoft.com/office/drawing/2014/main" id="{7F90E2F5-6FBB-41A4-A677-5162DDEA5EA7}"/>
            </a:ext>
          </a:extLst>
        </xdr:cNvPr>
        <xdr:cNvSpPr txBox="1"/>
      </xdr:nvSpPr>
      <xdr:spPr>
        <a:xfrm>
          <a:off x="9277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E8B11B94-B21A-441C-90F1-45C4E00366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74B758B2-AD2F-446A-9007-147C3CDDFA9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783ACCD-1C92-4E42-AD36-7310A0178AD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A45C0E11-051C-4B01-8155-569A0B49D8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E7B7772D-2E63-441E-B744-BA4A5BAD468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50E3F41C-ED4B-4780-A97A-3FDC1CC3E9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22663F31-1C70-45B1-B07C-B3EC1A734C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3DAF61EF-143B-4F66-961B-2B14FD7697A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FD52EADF-EC12-46BE-8690-D69299F797F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A9C98501-3EDF-46D6-AAFD-0F2C81A8F88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8B073E1F-3ACF-4CE0-ACF6-9F1DDFAE91F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90634E47-C42D-44C3-BA99-1BB3664DF40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D3CA0003-C159-40D6-8A54-29C6A0E22C4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35C36F0A-F23E-43B9-B3FB-D941F55BE82F}"/>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229B01E7-C1D2-4DF4-985A-8674E1388A6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D6F9C0E6-225D-4859-963A-DEF3FF97ED2B}"/>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BA9CF3E6-50CA-465E-9921-6753E6BFAC4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F1E32106-3319-45E7-A984-5162ACE692FF}"/>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C6DCBC6A-3E78-439D-AB49-0CC8DC4C03A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4B062EDA-E39F-46A2-AEC8-F119942E91F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E18FC178-D186-4A43-91DB-2AC90C5FBD2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9FEC5274-94F7-4FB1-989F-E65AE6F728EF}"/>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E5DE43A0-08AE-47C1-86DF-79F7B71F900F}"/>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F6F3C90F-C533-4C86-B53F-F91A3DCA75C7}"/>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0D305437-AADB-4AD9-9783-317CEAC51063}"/>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a:extLst>
            <a:ext uri="{FF2B5EF4-FFF2-40B4-BE49-F238E27FC236}">
              <a16:creationId xmlns:a16="http://schemas.microsoft.com/office/drawing/2014/main" id="{5B6DF883-4087-49E5-A1B5-6694EA84F72D}"/>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2CBBAE87-C231-4025-9506-9A99020F9E65}"/>
            </a:ext>
          </a:extLst>
        </xdr:cNvPr>
        <xdr:cNvSpPr txBox="1"/>
      </xdr:nvSpPr>
      <xdr:spPr>
        <a:xfrm>
          <a:off x="10515600" y="181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a:extLst>
            <a:ext uri="{FF2B5EF4-FFF2-40B4-BE49-F238E27FC236}">
              <a16:creationId xmlns:a16="http://schemas.microsoft.com/office/drawing/2014/main" id="{677DDE89-EE50-4068-8357-5B2DEC8B869A}"/>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a:extLst>
            <a:ext uri="{FF2B5EF4-FFF2-40B4-BE49-F238E27FC236}">
              <a16:creationId xmlns:a16="http://schemas.microsoft.com/office/drawing/2014/main" id="{E2DCA0F7-D6B5-459D-AAB2-993909E356E1}"/>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a:extLst>
            <a:ext uri="{FF2B5EF4-FFF2-40B4-BE49-F238E27FC236}">
              <a16:creationId xmlns:a16="http://schemas.microsoft.com/office/drawing/2014/main" id="{1D9C48B8-98A6-4AE6-BAD7-00C349B78A53}"/>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7" name="フローチャート: 判断 466">
          <a:extLst>
            <a:ext uri="{FF2B5EF4-FFF2-40B4-BE49-F238E27FC236}">
              <a16:creationId xmlns:a16="http://schemas.microsoft.com/office/drawing/2014/main" id="{F8755ED0-2117-4376-ACEA-A2096EBA842B}"/>
            </a:ext>
          </a:extLst>
        </xdr:cNvPr>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8" name="フローチャート: 判断 467">
          <a:extLst>
            <a:ext uri="{FF2B5EF4-FFF2-40B4-BE49-F238E27FC236}">
              <a16:creationId xmlns:a16="http://schemas.microsoft.com/office/drawing/2014/main" id="{E6F38908-5602-4293-BFC0-8E7580B2DD2F}"/>
            </a:ext>
          </a:extLst>
        </xdr:cNvPr>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381E788-641A-43B7-A94E-265E496761F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EBB389E-D5CC-469B-BF58-10958329D40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F517DAC-CF49-44C9-B623-7C52F961E0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1CA31F2-63B6-4B42-B9FE-A3E5DFC72C6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F955F1D-C7A5-4BE2-954F-AB13CCA16A1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69783</xdr:rowOff>
    </xdr:from>
    <xdr:to>
      <xdr:col>55</xdr:col>
      <xdr:colOff>50800</xdr:colOff>
      <xdr:row>107</xdr:row>
      <xdr:rowOff>171383</xdr:rowOff>
    </xdr:to>
    <xdr:sp macro="" textlink="">
      <xdr:nvSpPr>
        <xdr:cNvPr id="474" name="楕円 473">
          <a:extLst>
            <a:ext uri="{FF2B5EF4-FFF2-40B4-BE49-F238E27FC236}">
              <a16:creationId xmlns:a16="http://schemas.microsoft.com/office/drawing/2014/main" id="{3DE78D2A-B1F0-48AE-B416-2F883C9999B2}"/>
            </a:ext>
          </a:extLst>
        </xdr:cNvPr>
        <xdr:cNvSpPr/>
      </xdr:nvSpPr>
      <xdr:spPr>
        <a:xfrm>
          <a:off x="10426700" y="1841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156160</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3BCD4FBF-8435-4071-AF94-07C47293B7A9}"/>
            </a:ext>
          </a:extLst>
        </xdr:cNvPr>
        <xdr:cNvSpPr txBox="1"/>
      </xdr:nvSpPr>
      <xdr:spPr>
        <a:xfrm>
          <a:off x="10515600" y="1832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70893</xdr:rowOff>
    </xdr:from>
    <xdr:to>
      <xdr:col>50</xdr:col>
      <xdr:colOff>165100</xdr:colOff>
      <xdr:row>108</xdr:row>
      <xdr:rowOff>1043</xdr:rowOff>
    </xdr:to>
    <xdr:sp macro="" textlink="">
      <xdr:nvSpPr>
        <xdr:cNvPr id="476" name="楕円 475">
          <a:extLst>
            <a:ext uri="{FF2B5EF4-FFF2-40B4-BE49-F238E27FC236}">
              <a16:creationId xmlns:a16="http://schemas.microsoft.com/office/drawing/2014/main" id="{331B57AB-AF78-4312-88DA-8C7724705D19}"/>
            </a:ext>
          </a:extLst>
        </xdr:cNvPr>
        <xdr:cNvSpPr/>
      </xdr:nvSpPr>
      <xdr:spPr>
        <a:xfrm>
          <a:off x="9588500" y="1841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120583</xdr:rowOff>
    </xdr:from>
    <xdr:to>
      <xdr:col>55</xdr:col>
      <xdr:colOff>0</xdr:colOff>
      <xdr:row>107</xdr:row>
      <xdr:rowOff>121693</xdr:rowOff>
    </xdr:to>
    <xdr:cxnSp macro="">
      <xdr:nvCxnSpPr>
        <xdr:cNvPr id="477" name="直線コネクタ 476">
          <a:extLst>
            <a:ext uri="{FF2B5EF4-FFF2-40B4-BE49-F238E27FC236}">
              <a16:creationId xmlns:a16="http://schemas.microsoft.com/office/drawing/2014/main" id="{87974679-A54E-4943-B261-18CEF9F3BBC8}"/>
            </a:ext>
          </a:extLst>
        </xdr:cNvPr>
        <xdr:cNvCxnSpPr/>
      </xdr:nvCxnSpPr>
      <xdr:spPr>
        <a:xfrm flipV="1">
          <a:off x="9639300" y="18465733"/>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76926</xdr:rowOff>
    </xdr:from>
    <xdr:to>
      <xdr:col>46</xdr:col>
      <xdr:colOff>38100</xdr:colOff>
      <xdr:row>108</xdr:row>
      <xdr:rowOff>7076</xdr:rowOff>
    </xdr:to>
    <xdr:sp macro="" textlink="">
      <xdr:nvSpPr>
        <xdr:cNvPr id="478" name="楕円 477">
          <a:extLst>
            <a:ext uri="{FF2B5EF4-FFF2-40B4-BE49-F238E27FC236}">
              <a16:creationId xmlns:a16="http://schemas.microsoft.com/office/drawing/2014/main" id="{B8CF2835-5AB9-40C5-8310-C32DF0A54860}"/>
            </a:ext>
          </a:extLst>
        </xdr:cNvPr>
        <xdr:cNvSpPr/>
      </xdr:nvSpPr>
      <xdr:spPr>
        <a:xfrm>
          <a:off x="8699500" y="1842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121693</xdr:rowOff>
    </xdr:from>
    <xdr:to>
      <xdr:col>50</xdr:col>
      <xdr:colOff>114300</xdr:colOff>
      <xdr:row>107</xdr:row>
      <xdr:rowOff>127726</xdr:rowOff>
    </xdr:to>
    <xdr:cxnSp macro="">
      <xdr:nvCxnSpPr>
        <xdr:cNvPr id="479" name="直線コネクタ 478">
          <a:extLst>
            <a:ext uri="{FF2B5EF4-FFF2-40B4-BE49-F238E27FC236}">
              <a16:creationId xmlns:a16="http://schemas.microsoft.com/office/drawing/2014/main" id="{E6A30B91-CC53-4CBC-9083-D7320FACF2FD}"/>
            </a:ext>
          </a:extLst>
        </xdr:cNvPr>
        <xdr:cNvCxnSpPr/>
      </xdr:nvCxnSpPr>
      <xdr:spPr>
        <a:xfrm flipV="1">
          <a:off x="8750300" y="1846684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88168</xdr:rowOff>
    </xdr:from>
    <xdr:to>
      <xdr:col>41</xdr:col>
      <xdr:colOff>101600</xdr:colOff>
      <xdr:row>108</xdr:row>
      <xdr:rowOff>18318</xdr:rowOff>
    </xdr:to>
    <xdr:sp macro="" textlink="">
      <xdr:nvSpPr>
        <xdr:cNvPr id="480" name="楕円 479">
          <a:extLst>
            <a:ext uri="{FF2B5EF4-FFF2-40B4-BE49-F238E27FC236}">
              <a16:creationId xmlns:a16="http://schemas.microsoft.com/office/drawing/2014/main" id="{81749849-67C8-453E-B5ED-1C34EED9408A}"/>
            </a:ext>
          </a:extLst>
        </xdr:cNvPr>
        <xdr:cNvSpPr/>
      </xdr:nvSpPr>
      <xdr:spPr>
        <a:xfrm>
          <a:off x="7810500" y="184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127726</xdr:rowOff>
    </xdr:from>
    <xdr:to>
      <xdr:col>45</xdr:col>
      <xdr:colOff>177800</xdr:colOff>
      <xdr:row>107</xdr:row>
      <xdr:rowOff>138968</xdr:rowOff>
    </xdr:to>
    <xdr:cxnSp macro="">
      <xdr:nvCxnSpPr>
        <xdr:cNvPr id="481" name="直線コネクタ 480">
          <a:extLst>
            <a:ext uri="{FF2B5EF4-FFF2-40B4-BE49-F238E27FC236}">
              <a16:creationId xmlns:a16="http://schemas.microsoft.com/office/drawing/2014/main" id="{F3CCE45C-96BC-41FE-B56E-E428471D4079}"/>
            </a:ext>
          </a:extLst>
        </xdr:cNvPr>
        <xdr:cNvCxnSpPr/>
      </xdr:nvCxnSpPr>
      <xdr:spPr>
        <a:xfrm flipV="1">
          <a:off x="7861300" y="18472876"/>
          <a:ext cx="889000" cy="1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105527</xdr:rowOff>
    </xdr:from>
    <xdr:to>
      <xdr:col>36</xdr:col>
      <xdr:colOff>165100</xdr:colOff>
      <xdr:row>108</xdr:row>
      <xdr:rowOff>35677</xdr:rowOff>
    </xdr:to>
    <xdr:sp macro="" textlink="">
      <xdr:nvSpPr>
        <xdr:cNvPr id="482" name="楕円 481">
          <a:extLst>
            <a:ext uri="{FF2B5EF4-FFF2-40B4-BE49-F238E27FC236}">
              <a16:creationId xmlns:a16="http://schemas.microsoft.com/office/drawing/2014/main" id="{D88F11B0-0619-48BE-BFC4-D52359ED828E}"/>
            </a:ext>
          </a:extLst>
        </xdr:cNvPr>
        <xdr:cNvSpPr/>
      </xdr:nvSpPr>
      <xdr:spPr>
        <a:xfrm>
          <a:off x="6921500" y="184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138968</xdr:rowOff>
    </xdr:from>
    <xdr:to>
      <xdr:col>41</xdr:col>
      <xdr:colOff>50800</xdr:colOff>
      <xdr:row>107</xdr:row>
      <xdr:rowOff>156327</xdr:rowOff>
    </xdr:to>
    <xdr:cxnSp macro="">
      <xdr:nvCxnSpPr>
        <xdr:cNvPr id="483" name="直線コネクタ 482">
          <a:extLst>
            <a:ext uri="{FF2B5EF4-FFF2-40B4-BE49-F238E27FC236}">
              <a16:creationId xmlns:a16="http://schemas.microsoft.com/office/drawing/2014/main" id="{15510E23-3C2D-4086-BB61-53F7C4DB8AD7}"/>
            </a:ext>
          </a:extLst>
        </xdr:cNvPr>
        <xdr:cNvCxnSpPr/>
      </xdr:nvCxnSpPr>
      <xdr:spPr>
        <a:xfrm flipV="1">
          <a:off x="6972300" y="18484118"/>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B5398848-F103-4D35-9C29-50E8835CFEBA}"/>
            </a:ext>
          </a:extLst>
        </xdr:cNvPr>
        <xdr:cNvSpPr txBox="1"/>
      </xdr:nvSpPr>
      <xdr:spPr>
        <a:xfrm>
          <a:off x="93270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89535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D00F4D5F-6ACD-4B2A-8AEF-F7175618328A}"/>
            </a:ext>
          </a:extLst>
        </xdr:cNvPr>
        <xdr:cNvSpPr txBox="1"/>
      </xdr:nvSpPr>
      <xdr:spPr>
        <a:xfrm>
          <a:off x="84507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50105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D0952148-768D-47B2-87D6-9CB447E4ADD3}"/>
            </a:ext>
          </a:extLst>
        </xdr:cNvPr>
        <xdr:cNvSpPr txBox="1"/>
      </xdr:nvSpPr>
      <xdr:spPr>
        <a:xfrm>
          <a:off x="7561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53168</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1DB33361-951B-4118-9BA4-4465F8561A0C}"/>
            </a:ext>
          </a:extLst>
        </xdr:cNvPr>
        <xdr:cNvSpPr txBox="1"/>
      </xdr:nvSpPr>
      <xdr:spPr>
        <a:xfrm>
          <a:off x="6672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163620</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77305C21-4394-4243-9776-D52F35FA16AE}"/>
            </a:ext>
          </a:extLst>
        </xdr:cNvPr>
        <xdr:cNvSpPr txBox="1"/>
      </xdr:nvSpPr>
      <xdr:spPr>
        <a:xfrm>
          <a:off x="9327095" y="185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169653</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0A76610E-24F1-45CF-B78D-9B44934A956C}"/>
            </a:ext>
          </a:extLst>
        </xdr:cNvPr>
        <xdr:cNvSpPr txBox="1"/>
      </xdr:nvSpPr>
      <xdr:spPr>
        <a:xfrm>
          <a:off x="8450795" y="1851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9445</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828126D9-6D67-4A83-8347-594696E1C008}"/>
            </a:ext>
          </a:extLst>
        </xdr:cNvPr>
        <xdr:cNvSpPr txBox="1"/>
      </xdr:nvSpPr>
      <xdr:spPr>
        <a:xfrm>
          <a:off x="7561795" y="1852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26804</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2A885B1C-8FF1-4F51-9505-24E7CA0202F9}"/>
            </a:ext>
          </a:extLst>
        </xdr:cNvPr>
        <xdr:cNvSpPr txBox="1"/>
      </xdr:nvSpPr>
      <xdr:spPr>
        <a:xfrm>
          <a:off x="6672795" y="1854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3AEF6A69-EA39-4843-935D-4E0FDAAF6C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43FAF050-3C88-4A1C-85D2-3826F3D1AF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43AC9CFF-9B3E-4394-B3D8-1A8C708FEE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29DCD2BD-6DEE-4899-ADF6-575551020B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A79DCC9D-E63F-4C1E-9E53-66897E6F5F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E2471089-5DC7-4DFD-9E8B-4864BEC7AD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EDB2CBA4-13F3-48F2-B527-02CAFCBC91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8239F302-F68F-4F13-9592-F05AA47321A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8E9E9F18-4484-42D7-9C95-129CFC5392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72D7A3FE-CB3F-4969-933B-560FF5A8CE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EEE7AA93-0F8D-44FC-A2D7-43E03122B7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71344354-4C25-4CA6-AB08-A542E693538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3334D73D-BBCC-4CE3-9241-FC78B0523AA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2A141C6C-8790-4BD4-AA69-35B3C57A0D4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857C7EC2-2488-4058-BEB8-B0A30746B68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9274B3F6-3E10-41FA-AD75-DB8BDD7D96F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68F5057E-8210-48AC-9C09-1577FC3A644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FD6682AD-6188-4000-AF8A-03BB8EB050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6D087C36-0690-452A-A288-D15A8C2987B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CDF3B0D7-161A-406F-9568-197585660AF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3CF405E4-C225-41DD-A343-BA1944A99E8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A28767E8-3F2D-4FFD-B943-7EC1E985B91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F02AFBAF-38AF-42A9-8ABF-AFC82011E87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FF1994A0-65D0-41E6-A78C-04DFCDFF17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A3078479-610F-499E-9FA3-808DE160C2D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B7A6DC21-5246-4FC5-B879-30B1E33DC7F5}"/>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80169AD8-0FAE-492E-96D7-E204CEF7E3B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5E03F006-5645-473B-8F2E-C0FE16EC980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7E099C23-500C-4DBC-9B4D-960B446CE9B0}"/>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a:extLst>
            <a:ext uri="{FF2B5EF4-FFF2-40B4-BE49-F238E27FC236}">
              <a16:creationId xmlns:a16="http://schemas.microsoft.com/office/drawing/2014/main" id="{C38BB1E1-764D-401B-9004-D6B533E3E494}"/>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D6B173E1-F11E-456E-8BE5-58B66505A6AD}"/>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a:extLst>
            <a:ext uri="{FF2B5EF4-FFF2-40B4-BE49-F238E27FC236}">
              <a16:creationId xmlns:a16="http://schemas.microsoft.com/office/drawing/2014/main" id="{87F53DAF-544C-49FD-B430-2A31783916AF}"/>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a:extLst>
            <a:ext uri="{FF2B5EF4-FFF2-40B4-BE49-F238E27FC236}">
              <a16:creationId xmlns:a16="http://schemas.microsoft.com/office/drawing/2014/main" id="{7DCF03F4-1055-4440-A6CE-C1A8D50DC952}"/>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a:extLst>
            <a:ext uri="{FF2B5EF4-FFF2-40B4-BE49-F238E27FC236}">
              <a16:creationId xmlns:a16="http://schemas.microsoft.com/office/drawing/2014/main" id="{A79E8F1A-D220-4C24-B0D7-1FB0C65178A9}"/>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a:extLst>
            <a:ext uri="{FF2B5EF4-FFF2-40B4-BE49-F238E27FC236}">
              <a16:creationId xmlns:a16="http://schemas.microsoft.com/office/drawing/2014/main" id="{08E9BBDA-57C0-4C76-BE2C-66EBB7518C65}"/>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7" name="フローチャート: 判断 526">
          <a:extLst>
            <a:ext uri="{FF2B5EF4-FFF2-40B4-BE49-F238E27FC236}">
              <a16:creationId xmlns:a16="http://schemas.microsoft.com/office/drawing/2014/main" id="{EB4B457E-0950-480A-8887-04B409C9BCF1}"/>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06AAADD-994B-42C9-AF77-4C4AE0E258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02F47AF-5FAD-46A6-9E1F-9E75A841B0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2645918-7EBC-42B8-941E-A09AFDB881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F4CC4EF-3168-4CDB-87B0-3D2E590900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FC974FD-7386-40D6-B6A7-A3CF2205092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533" name="楕円 532">
          <a:extLst>
            <a:ext uri="{FF2B5EF4-FFF2-40B4-BE49-F238E27FC236}">
              <a16:creationId xmlns:a16="http://schemas.microsoft.com/office/drawing/2014/main" id="{8394F3A1-10D4-430A-A240-04AB5C8C2285}"/>
            </a:ext>
          </a:extLst>
        </xdr:cNvPr>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156046</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A1345C7C-71FB-4ED6-9FAB-9737D150937E}"/>
            </a:ext>
          </a:extLst>
        </xdr:cNvPr>
        <xdr:cNvSpPr txBox="1"/>
      </xdr:nvSpPr>
      <xdr:spPr>
        <a:xfrm>
          <a:off x="16357600"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95613</xdr:rowOff>
    </xdr:from>
    <xdr:to>
      <xdr:col>81</xdr:col>
      <xdr:colOff>101600</xdr:colOff>
      <xdr:row>38</xdr:row>
      <xdr:rowOff>25763</xdr:rowOff>
    </xdr:to>
    <xdr:sp macro="" textlink="">
      <xdr:nvSpPr>
        <xdr:cNvPr id="535" name="楕円 534">
          <a:extLst>
            <a:ext uri="{FF2B5EF4-FFF2-40B4-BE49-F238E27FC236}">
              <a16:creationId xmlns:a16="http://schemas.microsoft.com/office/drawing/2014/main" id="{C5F09999-B371-43FB-B27E-F061C34BC514}"/>
            </a:ext>
          </a:extLst>
        </xdr:cNvPr>
        <xdr:cNvSpPr/>
      </xdr:nvSpPr>
      <xdr:spPr>
        <a:xfrm>
          <a:off x="15430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146413</xdr:rowOff>
    </xdr:from>
    <xdr:to>
      <xdr:col>85</xdr:col>
      <xdr:colOff>127000</xdr:colOff>
      <xdr:row>38</xdr:row>
      <xdr:rowOff>12519</xdr:rowOff>
    </xdr:to>
    <xdr:cxnSp macro="">
      <xdr:nvCxnSpPr>
        <xdr:cNvPr id="536" name="直線コネクタ 535">
          <a:extLst>
            <a:ext uri="{FF2B5EF4-FFF2-40B4-BE49-F238E27FC236}">
              <a16:creationId xmlns:a16="http://schemas.microsoft.com/office/drawing/2014/main" id="{78B6A0B8-680E-4096-B13C-B2B9E22CC661}"/>
            </a:ext>
          </a:extLst>
        </xdr:cNvPr>
        <xdr:cNvCxnSpPr/>
      </xdr:nvCxnSpPr>
      <xdr:spPr>
        <a:xfrm>
          <a:off x="15481300" y="64900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37" name="楕円 536">
          <a:extLst>
            <a:ext uri="{FF2B5EF4-FFF2-40B4-BE49-F238E27FC236}">
              <a16:creationId xmlns:a16="http://schemas.microsoft.com/office/drawing/2014/main" id="{11A18CD0-6A8A-4BF0-ABE4-EEAEF46710FE}"/>
            </a:ext>
          </a:extLst>
        </xdr:cNvPr>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146413</xdr:rowOff>
    </xdr:to>
    <xdr:cxnSp macro="">
      <xdr:nvCxnSpPr>
        <xdr:cNvPr id="538" name="直線コネクタ 537">
          <a:extLst>
            <a:ext uri="{FF2B5EF4-FFF2-40B4-BE49-F238E27FC236}">
              <a16:creationId xmlns:a16="http://schemas.microsoft.com/office/drawing/2014/main" id="{B0A15371-1BD1-4D22-9D97-B6B96D553C08}"/>
            </a:ext>
          </a:extLst>
        </xdr:cNvPr>
        <xdr:cNvCxnSpPr/>
      </xdr:nvCxnSpPr>
      <xdr:spPr>
        <a:xfrm>
          <a:off x="14592300" y="64541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539" name="楕円 538">
          <a:extLst>
            <a:ext uri="{FF2B5EF4-FFF2-40B4-BE49-F238E27FC236}">
              <a16:creationId xmlns:a16="http://schemas.microsoft.com/office/drawing/2014/main" id="{E36CFE84-686E-47EC-9F93-7C7DC1632A6D}"/>
            </a:ext>
          </a:extLst>
        </xdr:cNvPr>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74567</xdr:rowOff>
    </xdr:from>
    <xdr:to>
      <xdr:col>76</xdr:col>
      <xdr:colOff>114300</xdr:colOff>
      <xdr:row>37</xdr:row>
      <xdr:rowOff>110490</xdr:rowOff>
    </xdr:to>
    <xdr:cxnSp macro="">
      <xdr:nvCxnSpPr>
        <xdr:cNvPr id="540" name="直線コネクタ 539">
          <a:extLst>
            <a:ext uri="{FF2B5EF4-FFF2-40B4-BE49-F238E27FC236}">
              <a16:creationId xmlns:a16="http://schemas.microsoft.com/office/drawing/2014/main" id="{C769FDB8-F812-4D94-9A36-6E23DF0210C3}"/>
            </a:ext>
          </a:extLst>
        </xdr:cNvPr>
        <xdr:cNvCxnSpPr/>
      </xdr:nvCxnSpPr>
      <xdr:spPr>
        <a:xfrm>
          <a:off x="13703300" y="64182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159294</xdr:rowOff>
    </xdr:from>
    <xdr:to>
      <xdr:col>67</xdr:col>
      <xdr:colOff>101600</xdr:colOff>
      <xdr:row>37</xdr:row>
      <xdr:rowOff>89444</xdr:rowOff>
    </xdr:to>
    <xdr:sp macro="" textlink="">
      <xdr:nvSpPr>
        <xdr:cNvPr id="541" name="楕円 540">
          <a:extLst>
            <a:ext uri="{FF2B5EF4-FFF2-40B4-BE49-F238E27FC236}">
              <a16:creationId xmlns:a16="http://schemas.microsoft.com/office/drawing/2014/main" id="{0DABB8FE-EA5E-4B70-82FA-90BF5BFAF3AD}"/>
            </a:ext>
          </a:extLst>
        </xdr:cNvPr>
        <xdr:cNvSpPr/>
      </xdr:nvSpPr>
      <xdr:spPr>
        <a:xfrm>
          <a:off x="12763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38644</xdr:rowOff>
    </xdr:from>
    <xdr:to>
      <xdr:col>71</xdr:col>
      <xdr:colOff>177800</xdr:colOff>
      <xdr:row>37</xdr:row>
      <xdr:rowOff>74567</xdr:rowOff>
    </xdr:to>
    <xdr:cxnSp macro="">
      <xdr:nvCxnSpPr>
        <xdr:cNvPr id="542" name="直線コネクタ 541">
          <a:extLst>
            <a:ext uri="{FF2B5EF4-FFF2-40B4-BE49-F238E27FC236}">
              <a16:creationId xmlns:a16="http://schemas.microsoft.com/office/drawing/2014/main" id="{4A892CAE-43E0-4E27-ACCD-2E3645DC78C4}"/>
            </a:ext>
          </a:extLst>
        </xdr:cNvPr>
        <xdr:cNvCxnSpPr/>
      </xdr:nvCxnSpPr>
      <xdr:spPr>
        <a:xfrm>
          <a:off x="12814300" y="63822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99CB8671-89D3-4382-BEA9-AB7C18614005}"/>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87DFD3C3-9D33-4F80-B4CC-81466A31BD11}"/>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307969C-80CE-40D6-86DF-10EFE4D7CB83}"/>
            </a:ext>
          </a:extLst>
        </xdr:cNvPr>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FE733A5F-7F0D-4887-B27C-5BF154993103}"/>
            </a:ext>
          </a:extLst>
        </xdr:cNvPr>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42290</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392F38AC-291A-4C24-A8E4-F27C977EE9CC}"/>
            </a:ext>
          </a:extLst>
        </xdr:cNvPr>
        <xdr:cNvSpPr txBox="1"/>
      </xdr:nvSpPr>
      <xdr:spPr>
        <a:xfrm>
          <a:off x="15266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FBB5225E-1288-4E53-9221-5985933FD299}"/>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7DC05D7A-2AC0-4675-AA3D-D2190CE6538F}"/>
            </a:ext>
          </a:extLst>
        </xdr:cNvPr>
        <xdr:cNvSpPr txBox="1"/>
      </xdr:nvSpPr>
      <xdr:spPr>
        <a:xfrm>
          <a:off x="13500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105971</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1868AD73-1917-47D3-BC46-B96A75808BC4}"/>
            </a:ext>
          </a:extLst>
        </xdr:cNvPr>
        <xdr:cNvSpPr txBox="1"/>
      </xdr:nvSpPr>
      <xdr:spPr>
        <a:xfrm>
          <a:off x="12611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9C131872-D0A9-4AAD-B2FD-EAB260948D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F30A4DF8-05F9-4247-A5B8-A9CE899BC0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357B910F-7F12-4B1C-997A-9EC27A01560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13EE3556-DC88-4E0E-88D5-A5C0729326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70052D8F-49D0-4711-97D3-93F0E26122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83043B53-DC7E-4AC6-9FA6-6DAAE99CC4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2A2A2E04-39AB-4E70-888E-B2BF7EDCA8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E0A7F418-BCCA-4A8B-B065-CCE0F6DF93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863BA331-755F-4097-9ADB-F4F27BC347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602628F0-8AC6-400C-BA6A-2606BF30620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EC6AB71B-44E5-4406-90CC-66F10FFED17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5094060F-97C3-4F26-93DD-8E9EAE315B3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F42C0D21-177E-48C1-B39F-7CA988DCA8B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96390F93-A93C-47F7-BF36-4E7A1E8FE64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F493720E-9061-42D2-BB2E-D2BE8FC62CB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ADD83740-4F1C-4619-B8BD-1694D22F3A2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1662682D-47F2-40B1-B014-9C29BC1A01C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859454EE-B384-4D7A-AA8C-FDFC9C14E27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7F90F181-EBC0-4F49-94C1-087DD952659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1B637501-96C9-4E34-8B8D-7E144376905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C9D85FA6-205E-435B-B432-82ED9E0495D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83C5F393-F7F9-488F-9255-564B8F272D8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98EEEB7B-41EE-4265-B795-3A71E0E4C8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a:extLst>
            <a:ext uri="{FF2B5EF4-FFF2-40B4-BE49-F238E27FC236}">
              <a16:creationId xmlns:a16="http://schemas.microsoft.com/office/drawing/2014/main" id="{437996FB-F733-4C7D-A964-ED29E7CF5A02}"/>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E0B7B920-C407-4929-966F-8067EA89BF0E}"/>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a:extLst>
            <a:ext uri="{FF2B5EF4-FFF2-40B4-BE49-F238E27FC236}">
              <a16:creationId xmlns:a16="http://schemas.microsoft.com/office/drawing/2014/main" id="{B8B23598-E768-489C-B78D-0AE3438B5CD8}"/>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5648B4D-F6D0-4EB2-8375-E68E5758412D}"/>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a:extLst>
            <a:ext uri="{FF2B5EF4-FFF2-40B4-BE49-F238E27FC236}">
              <a16:creationId xmlns:a16="http://schemas.microsoft.com/office/drawing/2014/main" id="{F4D719C0-1A41-44AB-9E6A-0658AE42B57B}"/>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8A45DFF9-167F-47CD-A6A3-024102E3AAE8}"/>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a:extLst>
            <a:ext uri="{FF2B5EF4-FFF2-40B4-BE49-F238E27FC236}">
              <a16:creationId xmlns:a16="http://schemas.microsoft.com/office/drawing/2014/main" id="{60CCBE37-889B-450F-BAFB-F89FC81BA398}"/>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a:extLst>
            <a:ext uri="{FF2B5EF4-FFF2-40B4-BE49-F238E27FC236}">
              <a16:creationId xmlns:a16="http://schemas.microsoft.com/office/drawing/2014/main" id="{CB7E269A-3E37-49AE-9896-5A6685E0C16D}"/>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a:extLst>
            <a:ext uri="{FF2B5EF4-FFF2-40B4-BE49-F238E27FC236}">
              <a16:creationId xmlns:a16="http://schemas.microsoft.com/office/drawing/2014/main" id="{7FCD2ECE-1FF1-4388-A815-BC34DD73F5E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83" name="フローチャート: 判断 582">
          <a:extLst>
            <a:ext uri="{FF2B5EF4-FFF2-40B4-BE49-F238E27FC236}">
              <a16:creationId xmlns:a16="http://schemas.microsoft.com/office/drawing/2014/main" id="{0EB89E1C-7100-4E3C-9F15-A26AFA356E9E}"/>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フローチャート: 判断 583">
          <a:extLst>
            <a:ext uri="{FF2B5EF4-FFF2-40B4-BE49-F238E27FC236}">
              <a16:creationId xmlns:a16="http://schemas.microsoft.com/office/drawing/2014/main" id="{5183FAC7-C68F-4171-B57E-E44B5A1A03D4}"/>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8AD9BAF-0112-4F5D-8FA6-E1A1911C5C5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3545577-1AA6-42D0-A65C-420EFBD9CE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0715263-05D2-4AE3-A7B8-E2997C67AA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ECDDCC6-29C6-4023-A9B1-A0A385ECFAD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F8C46B5-E5AC-44BE-A86D-EC1E2F1925C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165100</xdr:rowOff>
    </xdr:from>
    <xdr:to>
      <xdr:col>116</xdr:col>
      <xdr:colOff>114300</xdr:colOff>
      <xdr:row>40</xdr:row>
      <xdr:rowOff>95250</xdr:rowOff>
    </xdr:to>
    <xdr:sp macro="" textlink="">
      <xdr:nvSpPr>
        <xdr:cNvPr id="590" name="楕円 589">
          <a:extLst>
            <a:ext uri="{FF2B5EF4-FFF2-40B4-BE49-F238E27FC236}">
              <a16:creationId xmlns:a16="http://schemas.microsoft.com/office/drawing/2014/main" id="{AFA86328-DBFA-47EA-A822-BE57BF21622A}"/>
            </a:ext>
          </a:extLst>
        </xdr:cNvPr>
        <xdr:cNvSpPr/>
      </xdr:nvSpPr>
      <xdr:spPr>
        <a:xfrm>
          <a:off x="221107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16527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58C8AF36-6FAE-4747-9571-AEAA351236D1}"/>
            </a:ext>
          </a:extLst>
        </xdr:cNvPr>
        <xdr:cNvSpPr txBox="1"/>
      </xdr:nvSpPr>
      <xdr:spPr>
        <a:xfrm>
          <a:off x="221996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3810</xdr:rowOff>
    </xdr:from>
    <xdr:to>
      <xdr:col>112</xdr:col>
      <xdr:colOff>38100</xdr:colOff>
      <xdr:row>40</xdr:row>
      <xdr:rowOff>105410</xdr:rowOff>
    </xdr:to>
    <xdr:sp macro="" textlink="">
      <xdr:nvSpPr>
        <xdr:cNvPr id="592" name="楕円 591">
          <a:extLst>
            <a:ext uri="{FF2B5EF4-FFF2-40B4-BE49-F238E27FC236}">
              <a16:creationId xmlns:a16="http://schemas.microsoft.com/office/drawing/2014/main" id="{61D63135-8FCE-46C1-B367-A0BABF797F95}"/>
            </a:ext>
          </a:extLst>
        </xdr:cNvPr>
        <xdr:cNvSpPr/>
      </xdr:nvSpPr>
      <xdr:spPr>
        <a:xfrm>
          <a:off x="21272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44450</xdr:rowOff>
    </xdr:from>
    <xdr:to>
      <xdr:col>116</xdr:col>
      <xdr:colOff>63500</xdr:colOff>
      <xdr:row>40</xdr:row>
      <xdr:rowOff>54610</xdr:rowOff>
    </xdr:to>
    <xdr:cxnSp macro="">
      <xdr:nvCxnSpPr>
        <xdr:cNvPr id="593" name="直線コネクタ 592">
          <a:extLst>
            <a:ext uri="{FF2B5EF4-FFF2-40B4-BE49-F238E27FC236}">
              <a16:creationId xmlns:a16="http://schemas.microsoft.com/office/drawing/2014/main" id="{9E175AD9-671E-4698-9492-CFD6CEB6FC21}"/>
            </a:ext>
          </a:extLst>
        </xdr:cNvPr>
        <xdr:cNvCxnSpPr/>
      </xdr:nvCxnSpPr>
      <xdr:spPr>
        <a:xfrm flipV="1">
          <a:off x="21323300" y="690245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3810</xdr:rowOff>
    </xdr:from>
    <xdr:to>
      <xdr:col>107</xdr:col>
      <xdr:colOff>101600</xdr:colOff>
      <xdr:row>40</xdr:row>
      <xdr:rowOff>105410</xdr:rowOff>
    </xdr:to>
    <xdr:sp macro="" textlink="">
      <xdr:nvSpPr>
        <xdr:cNvPr id="594" name="楕円 593">
          <a:extLst>
            <a:ext uri="{FF2B5EF4-FFF2-40B4-BE49-F238E27FC236}">
              <a16:creationId xmlns:a16="http://schemas.microsoft.com/office/drawing/2014/main" id="{21B98160-AD29-4E07-9C87-53D5525570C9}"/>
            </a:ext>
          </a:extLst>
        </xdr:cNvPr>
        <xdr:cNvSpPr/>
      </xdr:nvSpPr>
      <xdr:spPr>
        <a:xfrm>
          <a:off x="20383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54610</xdr:rowOff>
    </xdr:from>
    <xdr:to>
      <xdr:col>111</xdr:col>
      <xdr:colOff>177800</xdr:colOff>
      <xdr:row>40</xdr:row>
      <xdr:rowOff>54610</xdr:rowOff>
    </xdr:to>
    <xdr:cxnSp macro="">
      <xdr:nvCxnSpPr>
        <xdr:cNvPr id="595" name="直線コネクタ 594">
          <a:extLst>
            <a:ext uri="{FF2B5EF4-FFF2-40B4-BE49-F238E27FC236}">
              <a16:creationId xmlns:a16="http://schemas.microsoft.com/office/drawing/2014/main" id="{7E96620A-1AB1-49C3-BA81-E8C4045FA6FF}"/>
            </a:ext>
          </a:extLst>
        </xdr:cNvPr>
        <xdr:cNvCxnSpPr/>
      </xdr:nvCxnSpPr>
      <xdr:spPr>
        <a:xfrm>
          <a:off x="204343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3810</xdr:rowOff>
    </xdr:from>
    <xdr:to>
      <xdr:col>102</xdr:col>
      <xdr:colOff>165100</xdr:colOff>
      <xdr:row>40</xdr:row>
      <xdr:rowOff>105410</xdr:rowOff>
    </xdr:to>
    <xdr:sp macro="" textlink="">
      <xdr:nvSpPr>
        <xdr:cNvPr id="596" name="楕円 595">
          <a:extLst>
            <a:ext uri="{FF2B5EF4-FFF2-40B4-BE49-F238E27FC236}">
              <a16:creationId xmlns:a16="http://schemas.microsoft.com/office/drawing/2014/main" id="{2C1C95C0-C9D0-450E-B905-5D28027EF741}"/>
            </a:ext>
          </a:extLst>
        </xdr:cNvPr>
        <xdr:cNvSpPr/>
      </xdr:nvSpPr>
      <xdr:spPr>
        <a:xfrm>
          <a:off x="19494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54610</xdr:rowOff>
    </xdr:from>
    <xdr:to>
      <xdr:col>107</xdr:col>
      <xdr:colOff>50800</xdr:colOff>
      <xdr:row>40</xdr:row>
      <xdr:rowOff>54610</xdr:rowOff>
    </xdr:to>
    <xdr:cxnSp macro="">
      <xdr:nvCxnSpPr>
        <xdr:cNvPr id="597" name="直線コネクタ 596">
          <a:extLst>
            <a:ext uri="{FF2B5EF4-FFF2-40B4-BE49-F238E27FC236}">
              <a16:creationId xmlns:a16="http://schemas.microsoft.com/office/drawing/2014/main" id="{53C1C112-8DFB-4BBA-8982-8168DFFDBCE5}"/>
            </a:ext>
          </a:extLst>
        </xdr:cNvPr>
        <xdr:cNvCxnSpPr/>
      </xdr:nvCxnSpPr>
      <xdr:spPr>
        <a:xfrm>
          <a:off x="195453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598" name="楕円 597">
          <a:extLst>
            <a:ext uri="{FF2B5EF4-FFF2-40B4-BE49-F238E27FC236}">
              <a16:creationId xmlns:a16="http://schemas.microsoft.com/office/drawing/2014/main" id="{FFF9FEDF-45C0-47CE-8043-D4F0F748B64E}"/>
            </a:ext>
          </a:extLst>
        </xdr:cNvPr>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54610</xdr:rowOff>
    </xdr:to>
    <xdr:cxnSp macro="">
      <xdr:nvCxnSpPr>
        <xdr:cNvPr id="599" name="直線コネクタ 598">
          <a:extLst>
            <a:ext uri="{FF2B5EF4-FFF2-40B4-BE49-F238E27FC236}">
              <a16:creationId xmlns:a16="http://schemas.microsoft.com/office/drawing/2014/main" id="{7505F1DF-F0E1-4660-8866-0C8CCC8D4181}"/>
            </a:ext>
          </a:extLst>
        </xdr:cNvPr>
        <xdr:cNvCxnSpPr/>
      </xdr:nvCxnSpPr>
      <xdr:spPr>
        <a:xfrm>
          <a:off x="18656300" y="69113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3A902021-6298-4FB6-ABA8-DF9E64A91733}"/>
            </a:ext>
          </a:extLst>
        </xdr:cNvPr>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8972330A-C735-40B1-B3A2-00909912AC22}"/>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1DB9E711-09A9-40E6-A66B-23AAF6521CDA}"/>
            </a:ext>
          </a:extLst>
        </xdr:cNvPr>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585AD132-0649-4C53-AB90-F0496833916E}"/>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121937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5BBE240-04D9-4FCA-A342-AF59038132BC}"/>
            </a:ext>
          </a:extLst>
        </xdr:cNvPr>
        <xdr:cNvSpPr txBox="1"/>
      </xdr:nvSpPr>
      <xdr:spPr>
        <a:xfrm>
          <a:off x="210757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121937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185AA3F1-E824-480D-8840-1E1F728DC20A}"/>
            </a:ext>
          </a:extLst>
        </xdr:cNvPr>
        <xdr:cNvSpPr txBox="1"/>
      </xdr:nvSpPr>
      <xdr:spPr>
        <a:xfrm>
          <a:off x="201994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121937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5505F219-E00A-4EDD-B32D-AE3DA5BFD91A}"/>
            </a:ext>
          </a:extLst>
        </xdr:cNvPr>
        <xdr:cNvSpPr txBox="1"/>
      </xdr:nvSpPr>
      <xdr:spPr>
        <a:xfrm>
          <a:off x="193104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89959EDB-0F40-45E8-8257-7F654BFB4641}"/>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A47F309-6908-49B8-A847-7F77EE5DA5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6C237700-8545-45DD-AAB1-13D95EFCEE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15108AB8-F170-417D-BC89-2CFEE4D6D5D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63CF78AB-E5BE-47B2-A544-80FFA2E8505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1E5B1BD-9D28-426A-AFA6-FA9C5D8AF5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63E1992B-FD91-4A40-B22C-7CE41CFAF7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D616A640-8721-4BDE-8962-08CCFB39A18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447F80DD-9CB5-4FC3-826D-EE176FB1D9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FAF22D4E-2A52-4386-8CA0-BF3FEE826BB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FA1983D9-572E-4BCE-9950-10FD0D2460D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D2CFEF0-DEED-445E-8BC6-41DE617A1FD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731A9778-1BE6-4808-8433-9142F899902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86B88C7E-6DBE-4800-AB96-7C3CFAB64D6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EED3FD00-E78D-4988-9F75-D5435CA8D2C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FF5BDCB9-CE4C-496A-83AC-576161ADDC4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93271C8E-2A53-4CAC-8691-E554B7937DC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FA9BA8D9-9931-4E4B-8BAD-DA00442087E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C8DB7F0B-1C2E-45CB-9454-3FFE0D2A8D7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4382DD6F-F9B1-4864-A6C2-3CFD585EBD1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24D12AD5-AD91-4226-A5DF-91FF10B76E1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81FBF91-36B0-46A8-8C62-68281791ABC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2766989E-BD35-4A78-9CCD-E01D2051569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7051B2A7-592C-4C90-8447-96411D8BDCE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F62271FF-3172-42FE-88E4-299A0E2982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a:extLst>
            <a:ext uri="{FF2B5EF4-FFF2-40B4-BE49-F238E27FC236}">
              <a16:creationId xmlns:a16="http://schemas.microsoft.com/office/drawing/2014/main" id="{83380B46-CFFE-4AE2-98AF-090909FE5D98}"/>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E2B170F1-5F16-49A9-93AF-1FCEC8EE1425}"/>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a:extLst>
            <a:ext uri="{FF2B5EF4-FFF2-40B4-BE49-F238E27FC236}">
              <a16:creationId xmlns:a16="http://schemas.microsoft.com/office/drawing/2014/main" id="{482E2E81-7251-4E93-89D3-9ADA1B0BD51F}"/>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3330140B-AC38-4F91-BFF7-B1C4BA9757F7}"/>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a:extLst>
            <a:ext uri="{FF2B5EF4-FFF2-40B4-BE49-F238E27FC236}">
              <a16:creationId xmlns:a16="http://schemas.microsoft.com/office/drawing/2014/main" id="{01F74E09-45F1-4197-BD28-E1480D801CB5}"/>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44468424-C1E0-41B4-89A3-D391A7E11F75}"/>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a:extLst>
            <a:ext uri="{FF2B5EF4-FFF2-40B4-BE49-F238E27FC236}">
              <a16:creationId xmlns:a16="http://schemas.microsoft.com/office/drawing/2014/main" id="{080A41D9-DFBC-43E4-A2E6-899B1D69A3B2}"/>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a:extLst>
            <a:ext uri="{FF2B5EF4-FFF2-40B4-BE49-F238E27FC236}">
              <a16:creationId xmlns:a16="http://schemas.microsoft.com/office/drawing/2014/main" id="{676BE144-B974-48DF-89FD-FBD11774827E}"/>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a:extLst>
            <a:ext uri="{FF2B5EF4-FFF2-40B4-BE49-F238E27FC236}">
              <a16:creationId xmlns:a16="http://schemas.microsoft.com/office/drawing/2014/main" id="{734728EF-2C49-4911-ADE2-ABFDACDF4865}"/>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1" name="フローチャート: 判断 640">
          <a:extLst>
            <a:ext uri="{FF2B5EF4-FFF2-40B4-BE49-F238E27FC236}">
              <a16:creationId xmlns:a16="http://schemas.microsoft.com/office/drawing/2014/main" id="{830DA742-C7E8-4A0D-A0F9-86C2813F076D}"/>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2" name="フローチャート: 判断 641">
          <a:extLst>
            <a:ext uri="{FF2B5EF4-FFF2-40B4-BE49-F238E27FC236}">
              <a16:creationId xmlns:a16="http://schemas.microsoft.com/office/drawing/2014/main" id="{E002616F-A6AB-4C93-94FE-71B6D01E407A}"/>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8DCF7DF-BE94-4B5E-AB69-87B37FF125D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5DE8F03-52C2-494A-85A5-EFA12B4541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5E347DE-4AEF-4F22-BEF7-E033861C37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209BD61-5585-4578-8953-1DB78321AD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EEF6432-1BF4-4D32-BA60-54406C3EEC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105410</xdr:rowOff>
    </xdr:from>
    <xdr:to>
      <xdr:col>85</xdr:col>
      <xdr:colOff>177800</xdr:colOff>
      <xdr:row>57</xdr:row>
      <xdr:rowOff>35560</xdr:rowOff>
    </xdr:to>
    <xdr:sp macro="" textlink="">
      <xdr:nvSpPr>
        <xdr:cNvPr id="648" name="楕円 647">
          <a:extLst>
            <a:ext uri="{FF2B5EF4-FFF2-40B4-BE49-F238E27FC236}">
              <a16:creationId xmlns:a16="http://schemas.microsoft.com/office/drawing/2014/main" id="{62657E8C-266A-4E8D-8899-DFB5D84B41E5}"/>
            </a:ext>
          </a:extLst>
        </xdr:cNvPr>
        <xdr:cNvSpPr/>
      </xdr:nvSpPr>
      <xdr:spPr>
        <a:xfrm>
          <a:off x="162687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20337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BA6B5173-5ACF-40BD-B053-67C0C228725F}"/>
            </a:ext>
          </a:extLst>
        </xdr:cNvPr>
        <xdr:cNvSpPr txBox="1"/>
      </xdr:nvSpPr>
      <xdr:spPr>
        <a:xfrm>
          <a:off x="16357600" y="962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xdr:rowOff>
    </xdr:from>
    <xdr:to>
      <xdr:col>81</xdr:col>
      <xdr:colOff>101600</xdr:colOff>
      <xdr:row>56</xdr:row>
      <xdr:rowOff>115570</xdr:rowOff>
    </xdr:to>
    <xdr:sp macro="" textlink="">
      <xdr:nvSpPr>
        <xdr:cNvPr id="650" name="楕円 649">
          <a:extLst>
            <a:ext uri="{FF2B5EF4-FFF2-40B4-BE49-F238E27FC236}">
              <a16:creationId xmlns:a16="http://schemas.microsoft.com/office/drawing/2014/main" id="{AB25AAD4-EF4E-44FA-9966-DFD27A85B34B}"/>
            </a:ext>
          </a:extLst>
        </xdr:cNvPr>
        <xdr:cNvSpPr/>
      </xdr:nvSpPr>
      <xdr:spPr>
        <a:xfrm>
          <a:off x="15430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64770</xdr:rowOff>
    </xdr:from>
    <xdr:to>
      <xdr:col>85</xdr:col>
      <xdr:colOff>127000</xdr:colOff>
      <xdr:row>56</xdr:row>
      <xdr:rowOff>156210</xdr:rowOff>
    </xdr:to>
    <xdr:cxnSp macro="">
      <xdr:nvCxnSpPr>
        <xdr:cNvPr id="651" name="直線コネクタ 650">
          <a:extLst>
            <a:ext uri="{FF2B5EF4-FFF2-40B4-BE49-F238E27FC236}">
              <a16:creationId xmlns:a16="http://schemas.microsoft.com/office/drawing/2014/main" id="{4B550C25-DFF4-43C4-994A-E41C4903C189}"/>
            </a:ext>
          </a:extLst>
        </xdr:cNvPr>
        <xdr:cNvCxnSpPr/>
      </xdr:nvCxnSpPr>
      <xdr:spPr>
        <a:xfrm>
          <a:off x="15481300" y="96659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143510</xdr:rowOff>
    </xdr:from>
    <xdr:to>
      <xdr:col>76</xdr:col>
      <xdr:colOff>165100</xdr:colOff>
      <xdr:row>56</xdr:row>
      <xdr:rowOff>73660</xdr:rowOff>
    </xdr:to>
    <xdr:sp macro="" textlink="">
      <xdr:nvSpPr>
        <xdr:cNvPr id="652" name="楕円 651">
          <a:extLst>
            <a:ext uri="{FF2B5EF4-FFF2-40B4-BE49-F238E27FC236}">
              <a16:creationId xmlns:a16="http://schemas.microsoft.com/office/drawing/2014/main" id="{220DA8AA-31B8-49D1-AB17-F3AEBEE96314}"/>
            </a:ext>
          </a:extLst>
        </xdr:cNvPr>
        <xdr:cNvSpPr/>
      </xdr:nvSpPr>
      <xdr:spPr>
        <a:xfrm>
          <a:off x="14541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22860</xdr:rowOff>
    </xdr:from>
    <xdr:to>
      <xdr:col>81</xdr:col>
      <xdr:colOff>50800</xdr:colOff>
      <xdr:row>56</xdr:row>
      <xdr:rowOff>64770</xdr:rowOff>
    </xdr:to>
    <xdr:cxnSp macro="">
      <xdr:nvCxnSpPr>
        <xdr:cNvPr id="653" name="直線コネクタ 652">
          <a:extLst>
            <a:ext uri="{FF2B5EF4-FFF2-40B4-BE49-F238E27FC236}">
              <a16:creationId xmlns:a16="http://schemas.microsoft.com/office/drawing/2014/main" id="{1DD974E6-5535-424C-B93B-EDCE15A58509}"/>
            </a:ext>
          </a:extLst>
        </xdr:cNvPr>
        <xdr:cNvCxnSpPr/>
      </xdr:nvCxnSpPr>
      <xdr:spPr>
        <a:xfrm>
          <a:off x="14592300" y="9624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105410</xdr:rowOff>
    </xdr:from>
    <xdr:to>
      <xdr:col>72</xdr:col>
      <xdr:colOff>38100</xdr:colOff>
      <xdr:row>56</xdr:row>
      <xdr:rowOff>35560</xdr:rowOff>
    </xdr:to>
    <xdr:sp macro="" textlink="">
      <xdr:nvSpPr>
        <xdr:cNvPr id="654" name="楕円 653">
          <a:extLst>
            <a:ext uri="{FF2B5EF4-FFF2-40B4-BE49-F238E27FC236}">
              <a16:creationId xmlns:a16="http://schemas.microsoft.com/office/drawing/2014/main" id="{B978384E-F679-4A63-A29C-71CC5D3E50E9}"/>
            </a:ext>
          </a:extLst>
        </xdr:cNvPr>
        <xdr:cNvSpPr/>
      </xdr:nvSpPr>
      <xdr:spPr>
        <a:xfrm>
          <a:off x="136525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156210</xdr:rowOff>
    </xdr:from>
    <xdr:to>
      <xdr:col>76</xdr:col>
      <xdr:colOff>114300</xdr:colOff>
      <xdr:row>56</xdr:row>
      <xdr:rowOff>22860</xdr:rowOff>
    </xdr:to>
    <xdr:cxnSp macro="">
      <xdr:nvCxnSpPr>
        <xdr:cNvPr id="655" name="直線コネクタ 654">
          <a:extLst>
            <a:ext uri="{FF2B5EF4-FFF2-40B4-BE49-F238E27FC236}">
              <a16:creationId xmlns:a16="http://schemas.microsoft.com/office/drawing/2014/main" id="{8BCE7CD0-9E0F-40CA-885C-78B783AE9FAA}"/>
            </a:ext>
          </a:extLst>
        </xdr:cNvPr>
        <xdr:cNvCxnSpPr/>
      </xdr:nvCxnSpPr>
      <xdr:spPr>
        <a:xfrm>
          <a:off x="13703300" y="9585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656" name="楕円 655">
          <a:extLst>
            <a:ext uri="{FF2B5EF4-FFF2-40B4-BE49-F238E27FC236}">
              <a16:creationId xmlns:a16="http://schemas.microsoft.com/office/drawing/2014/main" id="{290732FA-03C9-445E-A00D-49DE67620296}"/>
            </a:ext>
          </a:extLst>
        </xdr:cNvPr>
        <xdr:cNvSpPr/>
      </xdr:nvSpPr>
      <xdr:spPr>
        <a:xfrm>
          <a:off x="1276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156210</xdr:rowOff>
    </xdr:from>
    <xdr:to>
      <xdr:col>71</xdr:col>
      <xdr:colOff>177800</xdr:colOff>
      <xdr:row>58</xdr:row>
      <xdr:rowOff>80010</xdr:rowOff>
    </xdr:to>
    <xdr:cxnSp macro="">
      <xdr:nvCxnSpPr>
        <xdr:cNvPr id="657" name="直線コネクタ 656">
          <a:extLst>
            <a:ext uri="{FF2B5EF4-FFF2-40B4-BE49-F238E27FC236}">
              <a16:creationId xmlns:a16="http://schemas.microsoft.com/office/drawing/2014/main" id="{11F51306-86E3-4B39-860B-B5CE57754439}"/>
            </a:ext>
          </a:extLst>
        </xdr:cNvPr>
        <xdr:cNvCxnSpPr/>
      </xdr:nvCxnSpPr>
      <xdr:spPr>
        <a:xfrm flipV="1">
          <a:off x="12814300" y="958596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658" name="n_1aveValue【学校施設】&#10;有形固定資産減価償却率">
          <a:extLst>
            <a:ext uri="{FF2B5EF4-FFF2-40B4-BE49-F238E27FC236}">
              <a16:creationId xmlns:a16="http://schemas.microsoft.com/office/drawing/2014/main" id="{997C4A24-72A5-4D47-9A8C-E8FD2D095F89}"/>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59" name="n_2aveValue【学校施設】&#10;有形固定資産減価償却率">
          <a:extLst>
            <a:ext uri="{FF2B5EF4-FFF2-40B4-BE49-F238E27FC236}">
              <a16:creationId xmlns:a16="http://schemas.microsoft.com/office/drawing/2014/main" id="{99FAB5BF-CFF3-4A72-BCE8-C3BE6BEF40DD}"/>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60" name="n_3aveValue【学校施設】&#10;有形固定資産減価償却率">
          <a:extLst>
            <a:ext uri="{FF2B5EF4-FFF2-40B4-BE49-F238E27FC236}">
              <a16:creationId xmlns:a16="http://schemas.microsoft.com/office/drawing/2014/main" id="{FF25CBCF-8452-4886-84B1-2EAFD7DD0D32}"/>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1" name="n_4aveValue【学校施設】&#10;有形固定資産減価償却率">
          <a:extLst>
            <a:ext uri="{FF2B5EF4-FFF2-40B4-BE49-F238E27FC236}">
              <a16:creationId xmlns:a16="http://schemas.microsoft.com/office/drawing/2014/main" id="{B7699BFE-B2E0-4D8C-ABE0-5A6A423E6218}"/>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132097</xdr:rowOff>
    </xdr:from>
    <xdr:ext cx="405111" cy="259045"/>
    <xdr:sp macro="" textlink="">
      <xdr:nvSpPr>
        <xdr:cNvPr id="662" name="n_1mainValue【学校施設】&#10;有形固定資産減価償却率">
          <a:extLst>
            <a:ext uri="{FF2B5EF4-FFF2-40B4-BE49-F238E27FC236}">
              <a16:creationId xmlns:a16="http://schemas.microsoft.com/office/drawing/2014/main" id="{9EDAECF7-CDAD-47D6-A2D8-B658F59CFABD}"/>
            </a:ext>
          </a:extLst>
        </xdr:cNvPr>
        <xdr:cNvSpPr txBox="1"/>
      </xdr:nvSpPr>
      <xdr:spPr>
        <a:xfrm>
          <a:off x="152660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90187</xdr:rowOff>
    </xdr:from>
    <xdr:ext cx="405111" cy="259045"/>
    <xdr:sp macro="" textlink="">
      <xdr:nvSpPr>
        <xdr:cNvPr id="663" name="n_2mainValue【学校施設】&#10;有形固定資産減価償却率">
          <a:extLst>
            <a:ext uri="{FF2B5EF4-FFF2-40B4-BE49-F238E27FC236}">
              <a16:creationId xmlns:a16="http://schemas.microsoft.com/office/drawing/2014/main" id="{185D9C62-D316-4D04-9C31-67917516AD35}"/>
            </a:ext>
          </a:extLst>
        </xdr:cNvPr>
        <xdr:cNvSpPr txBox="1"/>
      </xdr:nvSpPr>
      <xdr:spPr>
        <a:xfrm>
          <a:off x="14389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52087</xdr:rowOff>
    </xdr:from>
    <xdr:ext cx="405111" cy="259045"/>
    <xdr:sp macro="" textlink="">
      <xdr:nvSpPr>
        <xdr:cNvPr id="664" name="n_3mainValue【学校施設】&#10;有形固定資産減価償却率">
          <a:extLst>
            <a:ext uri="{FF2B5EF4-FFF2-40B4-BE49-F238E27FC236}">
              <a16:creationId xmlns:a16="http://schemas.microsoft.com/office/drawing/2014/main" id="{F4A21120-C975-47D0-B053-B01CA641D589}"/>
            </a:ext>
          </a:extLst>
        </xdr:cNvPr>
        <xdr:cNvSpPr txBox="1"/>
      </xdr:nvSpPr>
      <xdr:spPr>
        <a:xfrm>
          <a:off x="135007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665" name="n_4mainValue【学校施設】&#10;有形固定資産減価償却率">
          <a:extLst>
            <a:ext uri="{FF2B5EF4-FFF2-40B4-BE49-F238E27FC236}">
              <a16:creationId xmlns:a16="http://schemas.microsoft.com/office/drawing/2014/main" id="{11B9344C-A8B2-4955-AACF-A34A2619EBDF}"/>
            </a:ext>
          </a:extLst>
        </xdr:cNvPr>
        <xdr:cNvSpPr txBox="1"/>
      </xdr:nvSpPr>
      <xdr:spPr>
        <a:xfrm>
          <a:off x="12611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DCDD94C1-0D90-46FB-9DED-267EAA0A1D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84B790CB-D829-462D-ACFC-872FE5C3F30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CA55BE80-7C6E-41B4-8294-6F629B49F4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4A684D85-51C7-4452-8387-879D15D68D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4739071-AFE0-4E25-AC00-3BB44ACAAE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19B59B45-703D-4703-ADAB-EDD2BB54A0C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497E5E31-E417-4A20-87AF-D41E34D755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499858C-B64F-459C-BB80-9EA2C97984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18E3A8A5-0F94-43B4-B5F2-8BF7D06ABD1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C7762DE9-319C-480F-8A18-91849F0F7B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D2679A61-EAA0-4426-B4D0-FAD8FE5C592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71F76F7C-B6E0-4732-9471-8FBE42B05E4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D7639969-43D2-425B-99BC-E2FC3BF1C4C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1D59BBE1-29E2-4571-878E-E44F34C4B80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E23C89BA-9A79-47A9-8B7C-0323FA2F385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9ACFA599-FA6A-4C4F-B7C4-632E2279EA7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74002821-90E9-4C55-BF8E-735CCB4625A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3EEB4109-A2F5-47DB-9BAE-DBC0B03C075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5A6C821D-8585-4EC3-B284-EE7B6E10658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A1838F17-9B50-4BFC-8D21-1FC484FDB51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E521CDFB-7075-4034-95BB-FDA69AE7D6E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369B9D2B-F824-4578-829A-75C02D750B4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a:extLst>
            <a:ext uri="{FF2B5EF4-FFF2-40B4-BE49-F238E27FC236}">
              <a16:creationId xmlns:a16="http://schemas.microsoft.com/office/drawing/2014/main" id="{E02BAB0D-A5E6-4EB7-8682-319BC9826EE6}"/>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a:extLst>
            <a:ext uri="{FF2B5EF4-FFF2-40B4-BE49-F238E27FC236}">
              <a16:creationId xmlns:a16="http://schemas.microsoft.com/office/drawing/2014/main" id="{1E1CC5E3-0A94-482E-B159-87A7187B9C9E}"/>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a:extLst>
            <a:ext uri="{FF2B5EF4-FFF2-40B4-BE49-F238E27FC236}">
              <a16:creationId xmlns:a16="http://schemas.microsoft.com/office/drawing/2014/main" id="{E74340A7-3DA6-4BA5-ACAA-835626828201}"/>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a:extLst>
            <a:ext uri="{FF2B5EF4-FFF2-40B4-BE49-F238E27FC236}">
              <a16:creationId xmlns:a16="http://schemas.microsoft.com/office/drawing/2014/main" id="{0149656B-EDDA-489D-90FE-1C9F25CE2B51}"/>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a:extLst>
            <a:ext uri="{FF2B5EF4-FFF2-40B4-BE49-F238E27FC236}">
              <a16:creationId xmlns:a16="http://schemas.microsoft.com/office/drawing/2014/main" id="{1339A6AE-EE9E-4378-B6AD-0ADF6577E84C}"/>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93" name="【学校施設】&#10;一人当たり面積平均値テキスト">
          <a:extLst>
            <a:ext uri="{FF2B5EF4-FFF2-40B4-BE49-F238E27FC236}">
              <a16:creationId xmlns:a16="http://schemas.microsoft.com/office/drawing/2014/main" id="{41D7CC65-CFE7-4F3B-8ACA-67EE1DFA7E87}"/>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a:extLst>
            <a:ext uri="{FF2B5EF4-FFF2-40B4-BE49-F238E27FC236}">
              <a16:creationId xmlns:a16="http://schemas.microsoft.com/office/drawing/2014/main" id="{75997467-E2C1-4F9D-889C-EFE401F33324}"/>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a:extLst>
            <a:ext uri="{FF2B5EF4-FFF2-40B4-BE49-F238E27FC236}">
              <a16:creationId xmlns:a16="http://schemas.microsoft.com/office/drawing/2014/main" id="{1309A782-FA6B-44E9-AACC-A3E5727C646C}"/>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a:extLst>
            <a:ext uri="{FF2B5EF4-FFF2-40B4-BE49-F238E27FC236}">
              <a16:creationId xmlns:a16="http://schemas.microsoft.com/office/drawing/2014/main" id="{D9AB69A1-93EF-4BB0-B653-4B2A876E5930}"/>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7" name="フローチャート: 判断 696">
          <a:extLst>
            <a:ext uri="{FF2B5EF4-FFF2-40B4-BE49-F238E27FC236}">
              <a16:creationId xmlns:a16="http://schemas.microsoft.com/office/drawing/2014/main" id="{B5EE0EE2-7481-4FD9-8724-891BC42A386B}"/>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8" name="フローチャート: 判断 697">
          <a:extLst>
            <a:ext uri="{FF2B5EF4-FFF2-40B4-BE49-F238E27FC236}">
              <a16:creationId xmlns:a16="http://schemas.microsoft.com/office/drawing/2014/main" id="{CD8BFBC1-47E5-4CD5-862C-12712D0B4189}"/>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42DDEB1-3FD8-48C8-BF4B-E4EF9D0D35D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F2BFF47-AFE0-49D7-B9FC-1CED83D8175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562FE17-529E-460E-B26D-12FDC778DD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B8B6BBE-5D59-449C-8198-3AA67AFCB13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2B979E6-21F8-4C65-8BE1-51F07868F7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56642</xdr:rowOff>
    </xdr:from>
    <xdr:to>
      <xdr:col>116</xdr:col>
      <xdr:colOff>114300</xdr:colOff>
      <xdr:row>55</xdr:row>
      <xdr:rowOff>158242</xdr:rowOff>
    </xdr:to>
    <xdr:sp macro="" textlink="">
      <xdr:nvSpPr>
        <xdr:cNvPr id="704" name="楕円 703">
          <a:extLst>
            <a:ext uri="{FF2B5EF4-FFF2-40B4-BE49-F238E27FC236}">
              <a16:creationId xmlns:a16="http://schemas.microsoft.com/office/drawing/2014/main" id="{4BD9772F-D7F2-45B5-B9D1-24BC214EE385}"/>
            </a:ext>
          </a:extLst>
        </xdr:cNvPr>
        <xdr:cNvSpPr/>
      </xdr:nvSpPr>
      <xdr:spPr>
        <a:xfrm>
          <a:off x="221107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9669</xdr:rowOff>
    </xdr:from>
    <xdr:ext cx="469744" cy="259045"/>
    <xdr:sp macro="" textlink="">
      <xdr:nvSpPr>
        <xdr:cNvPr id="705" name="【学校施設】&#10;一人当たり面積該当値テキスト">
          <a:extLst>
            <a:ext uri="{FF2B5EF4-FFF2-40B4-BE49-F238E27FC236}">
              <a16:creationId xmlns:a16="http://schemas.microsoft.com/office/drawing/2014/main" id="{F83304CE-F796-4D89-A973-3FFFD725C885}"/>
            </a:ext>
          </a:extLst>
        </xdr:cNvPr>
        <xdr:cNvSpPr txBox="1"/>
      </xdr:nvSpPr>
      <xdr:spPr>
        <a:xfrm>
          <a:off x="22199600" y="943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23266</xdr:rowOff>
    </xdr:from>
    <xdr:to>
      <xdr:col>112</xdr:col>
      <xdr:colOff>38100</xdr:colOff>
      <xdr:row>56</xdr:row>
      <xdr:rowOff>124866</xdr:rowOff>
    </xdr:to>
    <xdr:sp macro="" textlink="">
      <xdr:nvSpPr>
        <xdr:cNvPr id="706" name="楕円 705">
          <a:extLst>
            <a:ext uri="{FF2B5EF4-FFF2-40B4-BE49-F238E27FC236}">
              <a16:creationId xmlns:a16="http://schemas.microsoft.com/office/drawing/2014/main" id="{47B48D41-AFF2-4FA2-8242-F96916062340}"/>
            </a:ext>
          </a:extLst>
        </xdr:cNvPr>
        <xdr:cNvSpPr/>
      </xdr:nvSpPr>
      <xdr:spPr>
        <a:xfrm>
          <a:off x="21272500" y="96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107442</xdr:rowOff>
    </xdr:from>
    <xdr:to>
      <xdr:col>116</xdr:col>
      <xdr:colOff>63500</xdr:colOff>
      <xdr:row>56</xdr:row>
      <xdr:rowOff>74066</xdr:rowOff>
    </xdr:to>
    <xdr:cxnSp macro="">
      <xdr:nvCxnSpPr>
        <xdr:cNvPr id="707" name="直線コネクタ 706">
          <a:extLst>
            <a:ext uri="{FF2B5EF4-FFF2-40B4-BE49-F238E27FC236}">
              <a16:creationId xmlns:a16="http://schemas.microsoft.com/office/drawing/2014/main" id="{6D64F2C3-987B-4559-AD66-0F59E52B6D18}"/>
            </a:ext>
          </a:extLst>
        </xdr:cNvPr>
        <xdr:cNvCxnSpPr/>
      </xdr:nvCxnSpPr>
      <xdr:spPr>
        <a:xfrm flipV="1">
          <a:off x="21323300" y="9537192"/>
          <a:ext cx="8382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6807</xdr:rowOff>
    </xdr:from>
    <xdr:to>
      <xdr:col>107</xdr:col>
      <xdr:colOff>101600</xdr:colOff>
      <xdr:row>56</xdr:row>
      <xdr:rowOff>108407</xdr:rowOff>
    </xdr:to>
    <xdr:sp macro="" textlink="">
      <xdr:nvSpPr>
        <xdr:cNvPr id="708" name="楕円 707">
          <a:extLst>
            <a:ext uri="{FF2B5EF4-FFF2-40B4-BE49-F238E27FC236}">
              <a16:creationId xmlns:a16="http://schemas.microsoft.com/office/drawing/2014/main" id="{6A9413E3-FA43-4D29-AE61-16E53DF00E9E}"/>
            </a:ext>
          </a:extLst>
        </xdr:cNvPr>
        <xdr:cNvSpPr/>
      </xdr:nvSpPr>
      <xdr:spPr>
        <a:xfrm>
          <a:off x="20383500" y="96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57607</xdr:rowOff>
    </xdr:from>
    <xdr:to>
      <xdr:col>111</xdr:col>
      <xdr:colOff>177800</xdr:colOff>
      <xdr:row>56</xdr:row>
      <xdr:rowOff>74066</xdr:rowOff>
    </xdr:to>
    <xdr:cxnSp macro="">
      <xdr:nvCxnSpPr>
        <xdr:cNvPr id="709" name="直線コネクタ 708">
          <a:extLst>
            <a:ext uri="{FF2B5EF4-FFF2-40B4-BE49-F238E27FC236}">
              <a16:creationId xmlns:a16="http://schemas.microsoft.com/office/drawing/2014/main" id="{47B379E7-7AA6-4FCC-9878-7497E5B87A16}"/>
            </a:ext>
          </a:extLst>
        </xdr:cNvPr>
        <xdr:cNvCxnSpPr/>
      </xdr:nvCxnSpPr>
      <xdr:spPr>
        <a:xfrm>
          <a:off x="20434300" y="965880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160884</xdr:rowOff>
    </xdr:from>
    <xdr:to>
      <xdr:col>102</xdr:col>
      <xdr:colOff>165100</xdr:colOff>
      <xdr:row>56</xdr:row>
      <xdr:rowOff>91034</xdr:rowOff>
    </xdr:to>
    <xdr:sp macro="" textlink="">
      <xdr:nvSpPr>
        <xdr:cNvPr id="710" name="楕円 709">
          <a:extLst>
            <a:ext uri="{FF2B5EF4-FFF2-40B4-BE49-F238E27FC236}">
              <a16:creationId xmlns:a16="http://schemas.microsoft.com/office/drawing/2014/main" id="{AE799223-B7BF-4E51-A531-DA485A41B8A4}"/>
            </a:ext>
          </a:extLst>
        </xdr:cNvPr>
        <xdr:cNvSpPr/>
      </xdr:nvSpPr>
      <xdr:spPr>
        <a:xfrm>
          <a:off x="19494500" y="95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40234</xdr:rowOff>
    </xdr:from>
    <xdr:to>
      <xdr:col>107</xdr:col>
      <xdr:colOff>50800</xdr:colOff>
      <xdr:row>56</xdr:row>
      <xdr:rowOff>57607</xdr:rowOff>
    </xdr:to>
    <xdr:cxnSp macro="">
      <xdr:nvCxnSpPr>
        <xdr:cNvPr id="711" name="直線コネクタ 710">
          <a:extLst>
            <a:ext uri="{FF2B5EF4-FFF2-40B4-BE49-F238E27FC236}">
              <a16:creationId xmlns:a16="http://schemas.microsoft.com/office/drawing/2014/main" id="{A162D767-EC2F-44B3-84C2-A49E6B00B252}"/>
            </a:ext>
          </a:extLst>
        </xdr:cNvPr>
        <xdr:cNvCxnSpPr/>
      </xdr:nvCxnSpPr>
      <xdr:spPr>
        <a:xfrm>
          <a:off x="19545300" y="964143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160427</xdr:rowOff>
    </xdr:from>
    <xdr:to>
      <xdr:col>98</xdr:col>
      <xdr:colOff>38100</xdr:colOff>
      <xdr:row>59</xdr:row>
      <xdr:rowOff>90577</xdr:rowOff>
    </xdr:to>
    <xdr:sp macro="" textlink="">
      <xdr:nvSpPr>
        <xdr:cNvPr id="712" name="楕円 711">
          <a:extLst>
            <a:ext uri="{FF2B5EF4-FFF2-40B4-BE49-F238E27FC236}">
              <a16:creationId xmlns:a16="http://schemas.microsoft.com/office/drawing/2014/main" id="{A9A3092E-E022-4872-A2B4-35C57B2F917C}"/>
            </a:ext>
          </a:extLst>
        </xdr:cNvPr>
        <xdr:cNvSpPr/>
      </xdr:nvSpPr>
      <xdr:spPr>
        <a:xfrm>
          <a:off x="18605500" y="10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40234</xdr:rowOff>
    </xdr:from>
    <xdr:to>
      <xdr:col>102</xdr:col>
      <xdr:colOff>114300</xdr:colOff>
      <xdr:row>59</xdr:row>
      <xdr:rowOff>39777</xdr:rowOff>
    </xdr:to>
    <xdr:cxnSp macro="">
      <xdr:nvCxnSpPr>
        <xdr:cNvPr id="713" name="直線コネクタ 712">
          <a:extLst>
            <a:ext uri="{FF2B5EF4-FFF2-40B4-BE49-F238E27FC236}">
              <a16:creationId xmlns:a16="http://schemas.microsoft.com/office/drawing/2014/main" id="{E25917A0-DB20-47A5-8774-76C89B62C5D8}"/>
            </a:ext>
          </a:extLst>
        </xdr:cNvPr>
        <xdr:cNvCxnSpPr/>
      </xdr:nvCxnSpPr>
      <xdr:spPr>
        <a:xfrm flipV="1">
          <a:off x="18656300" y="9641434"/>
          <a:ext cx="889000" cy="5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14" name="n_1aveValue【学校施設】&#10;一人当たり面積">
          <a:extLst>
            <a:ext uri="{FF2B5EF4-FFF2-40B4-BE49-F238E27FC236}">
              <a16:creationId xmlns:a16="http://schemas.microsoft.com/office/drawing/2014/main" id="{ED1F2B19-D86F-42CA-86E0-C0A0A9E002A5}"/>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715" name="n_2aveValue【学校施設】&#10;一人当たり面積">
          <a:extLst>
            <a:ext uri="{FF2B5EF4-FFF2-40B4-BE49-F238E27FC236}">
              <a16:creationId xmlns:a16="http://schemas.microsoft.com/office/drawing/2014/main" id="{737CA108-44F1-452F-9E90-911E81565EBB}"/>
            </a:ext>
          </a:extLst>
        </xdr:cNvPr>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716" name="n_3aveValue【学校施設】&#10;一人当たり面積">
          <a:extLst>
            <a:ext uri="{FF2B5EF4-FFF2-40B4-BE49-F238E27FC236}">
              <a16:creationId xmlns:a16="http://schemas.microsoft.com/office/drawing/2014/main" id="{E620B234-61E6-4A37-A954-542871F840C2}"/>
            </a:ext>
          </a:extLst>
        </xdr:cNvPr>
        <xdr:cNvSpPr txBox="1"/>
      </xdr:nvSpPr>
      <xdr:spPr>
        <a:xfrm>
          <a:off x="19310427" y="10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717" name="n_4aveValue【学校施設】&#10;一人当たり面積">
          <a:extLst>
            <a:ext uri="{FF2B5EF4-FFF2-40B4-BE49-F238E27FC236}">
              <a16:creationId xmlns:a16="http://schemas.microsoft.com/office/drawing/2014/main" id="{077C0EBA-FF2E-4866-9F71-2C066BA4201E}"/>
            </a:ext>
          </a:extLst>
        </xdr:cNvPr>
        <xdr:cNvSpPr txBox="1"/>
      </xdr:nvSpPr>
      <xdr:spPr>
        <a:xfrm>
          <a:off x="18421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141393</xdr:rowOff>
    </xdr:from>
    <xdr:ext cx="469744" cy="259045"/>
    <xdr:sp macro="" textlink="">
      <xdr:nvSpPr>
        <xdr:cNvPr id="718" name="n_1mainValue【学校施設】&#10;一人当たり面積">
          <a:extLst>
            <a:ext uri="{FF2B5EF4-FFF2-40B4-BE49-F238E27FC236}">
              <a16:creationId xmlns:a16="http://schemas.microsoft.com/office/drawing/2014/main" id="{502C9359-74D3-44AD-991B-CEDF9A650CDF}"/>
            </a:ext>
          </a:extLst>
        </xdr:cNvPr>
        <xdr:cNvSpPr txBox="1"/>
      </xdr:nvSpPr>
      <xdr:spPr>
        <a:xfrm>
          <a:off x="21075727" y="939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124934</xdr:rowOff>
    </xdr:from>
    <xdr:ext cx="469744" cy="259045"/>
    <xdr:sp macro="" textlink="">
      <xdr:nvSpPr>
        <xdr:cNvPr id="719" name="n_2mainValue【学校施設】&#10;一人当たり面積">
          <a:extLst>
            <a:ext uri="{FF2B5EF4-FFF2-40B4-BE49-F238E27FC236}">
              <a16:creationId xmlns:a16="http://schemas.microsoft.com/office/drawing/2014/main" id="{F0720D18-C133-4C5A-BAB4-47B899D56CC7}"/>
            </a:ext>
          </a:extLst>
        </xdr:cNvPr>
        <xdr:cNvSpPr txBox="1"/>
      </xdr:nvSpPr>
      <xdr:spPr>
        <a:xfrm>
          <a:off x="20199427" y="93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107561</xdr:rowOff>
    </xdr:from>
    <xdr:ext cx="469744" cy="259045"/>
    <xdr:sp macro="" textlink="">
      <xdr:nvSpPr>
        <xdr:cNvPr id="720" name="n_3mainValue【学校施設】&#10;一人当たり面積">
          <a:extLst>
            <a:ext uri="{FF2B5EF4-FFF2-40B4-BE49-F238E27FC236}">
              <a16:creationId xmlns:a16="http://schemas.microsoft.com/office/drawing/2014/main" id="{1610CD76-01D8-4006-9788-ECFAB238D4C3}"/>
            </a:ext>
          </a:extLst>
        </xdr:cNvPr>
        <xdr:cNvSpPr txBox="1"/>
      </xdr:nvSpPr>
      <xdr:spPr>
        <a:xfrm>
          <a:off x="19310427" y="936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107104</xdr:rowOff>
    </xdr:from>
    <xdr:ext cx="469744" cy="259045"/>
    <xdr:sp macro="" textlink="">
      <xdr:nvSpPr>
        <xdr:cNvPr id="721" name="n_4mainValue【学校施設】&#10;一人当たり面積">
          <a:extLst>
            <a:ext uri="{FF2B5EF4-FFF2-40B4-BE49-F238E27FC236}">
              <a16:creationId xmlns:a16="http://schemas.microsoft.com/office/drawing/2014/main" id="{55A68CB5-DE09-4A5C-A19C-AC83D002DD21}"/>
            </a:ext>
          </a:extLst>
        </xdr:cNvPr>
        <xdr:cNvSpPr txBox="1"/>
      </xdr:nvSpPr>
      <xdr:spPr>
        <a:xfrm>
          <a:off x="18421427" y="987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D80FC570-C7B7-4744-8C44-305A6382B6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A5ECF10F-EAF4-40F1-8ACE-6E94BCA1C0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A4EB414E-575E-4E02-9EB7-623772A1E5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B597F9E3-311B-4B9D-A733-2E6A32CB32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E140F13F-DFF2-48AB-AFE2-A7F72236D61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9EFDDE30-D74E-4C9C-AD9E-F3212A664E2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F2342327-88AB-4968-89B2-DC7CB1B940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8CDDBD83-6678-4C08-AFC5-05E606880FA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961D3CD4-7950-4850-87CF-0F4D93FD85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94CD6F8B-F995-465F-8813-115CD2483E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30F617E-58E2-488A-9C33-BBBF9690C8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B04918E7-75AD-4FD8-9CAB-E686790BB3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D89C90CA-EE5C-4663-A580-32FD61BFAE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2A06E8CE-440A-4D7F-A377-4E9B1F3005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599AF8CE-4B2E-4327-929B-3BE38F3227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9EEDABCA-B248-4728-BBA1-05720036586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EA112962-9892-4136-ACE8-D8041A002D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30C84F8-CA22-495C-8251-F1E474F6A93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E2985BDF-F95F-40CB-ACD9-213AF44C73E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ECEFC25-9702-4625-88B5-C8ACFFD5C0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A35283CE-D21A-469B-93E0-2E46B84EFA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98849020-C1E0-4987-923D-3BE2E2663CC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EC44F933-450D-4E60-A634-8E462609DB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35255868-736E-4294-90B2-C466192FEE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89B7B27C-6F5B-4AB1-BF8D-AF4F7157286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5A19D29A-4480-41CF-A47E-282C2B7340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DB1CD200-6294-46A6-B05D-8AA146E749D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24D1C099-F95D-4B52-B407-C19BB2F6F11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BA04693-7E29-4399-A3DF-7DB66095A02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F7B13D8E-8C2C-496C-8CCA-ED457BBC5D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F560D4C3-A267-42A0-95BC-698344A27E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663146A4-F0C0-411A-8306-4A3D243EF7E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E5149178-30AB-42F6-AAE7-B6C6A58CE7E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61B6ADC-48BB-4801-9D74-EDDCF3ECD6C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63FBF502-D43A-4189-A47B-444F9AB114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4B8A858E-4314-48E2-99C4-9DF44ADBC50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99BC61DB-5F21-46C1-961E-9410A95E423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1DA07E50-E177-464F-808C-300ED01F87D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7E8329E2-5B16-4BBB-B535-DAAE13817BC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D50E46DB-357C-4A83-855C-0ECC7A149B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37BBD1B5-AB70-4EAF-A345-6D36965B35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85303C6A-ABEC-4E58-86BF-F5726A443260}"/>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97622D9A-1905-44AD-9178-902330E88A0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8477B192-203D-43E5-9E17-6A2CA05BCB8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66" name="【公民館】&#10;有形固定資産減価償却率最大値テキスト">
          <a:extLst>
            <a:ext uri="{FF2B5EF4-FFF2-40B4-BE49-F238E27FC236}">
              <a16:creationId xmlns:a16="http://schemas.microsoft.com/office/drawing/2014/main" id="{451C6512-3E63-465C-AE20-52F7B1F99074}"/>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67" name="直線コネクタ 766">
          <a:extLst>
            <a:ext uri="{FF2B5EF4-FFF2-40B4-BE49-F238E27FC236}">
              <a16:creationId xmlns:a16="http://schemas.microsoft.com/office/drawing/2014/main" id="{7D1D9BC5-BA73-4D20-9A2C-89E497B3ED53}"/>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768" name="【公民館】&#10;有形固定資産減価償却率平均値テキスト">
          <a:extLst>
            <a:ext uri="{FF2B5EF4-FFF2-40B4-BE49-F238E27FC236}">
              <a16:creationId xmlns:a16="http://schemas.microsoft.com/office/drawing/2014/main" id="{32FD216E-E7AE-4CAF-9A60-1BBDBA95696E}"/>
            </a:ext>
          </a:extLst>
        </xdr:cNvPr>
        <xdr:cNvSpPr txBox="1"/>
      </xdr:nvSpPr>
      <xdr:spPr>
        <a:xfrm>
          <a:off x="16357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69" name="フローチャート: 判断 768">
          <a:extLst>
            <a:ext uri="{FF2B5EF4-FFF2-40B4-BE49-F238E27FC236}">
              <a16:creationId xmlns:a16="http://schemas.microsoft.com/office/drawing/2014/main" id="{698C7500-0A52-4D2E-A8D5-120F7EC7F445}"/>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0" name="フローチャート: 判断 769">
          <a:extLst>
            <a:ext uri="{FF2B5EF4-FFF2-40B4-BE49-F238E27FC236}">
              <a16:creationId xmlns:a16="http://schemas.microsoft.com/office/drawing/2014/main" id="{57B4D008-4A53-4DB8-8466-090133888D95}"/>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1" name="フローチャート: 判断 770">
          <a:extLst>
            <a:ext uri="{FF2B5EF4-FFF2-40B4-BE49-F238E27FC236}">
              <a16:creationId xmlns:a16="http://schemas.microsoft.com/office/drawing/2014/main" id="{CBC3CDDD-0E6F-4C7D-B55E-86F7F59E3591}"/>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2" name="フローチャート: 判断 771">
          <a:extLst>
            <a:ext uri="{FF2B5EF4-FFF2-40B4-BE49-F238E27FC236}">
              <a16:creationId xmlns:a16="http://schemas.microsoft.com/office/drawing/2014/main" id="{B35B70EC-458C-4421-B436-1501B8362EB5}"/>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3" name="フローチャート: 判断 772">
          <a:extLst>
            <a:ext uri="{FF2B5EF4-FFF2-40B4-BE49-F238E27FC236}">
              <a16:creationId xmlns:a16="http://schemas.microsoft.com/office/drawing/2014/main" id="{8764EA9B-FFDB-4CBA-9B3F-2CA68C4EDA2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3DAAEA2-8C66-48BF-BEF2-45231330F3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EEE2426-6424-4155-BCD6-E272AD4EF1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F6B796B-685B-4042-963B-7052FEDF23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D61C018-4A5E-420D-B3EE-3070776A4BB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201048B-E7A5-43DC-AB5E-A403E290BAD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9" name="楕円 778">
          <a:extLst>
            <a:ext uri="{FF2B5EF4-FFF2-40B4-BE49-F238E27FC236}">
              <a16:creationId xmlns:a16="http://schemas.microsoft.com/office/drawing/2014/main" id="{F1BCD84A-E592-4F27-9A92-23B8A6A21242}"/>
            </a:ext>
          </a:extLst>
        </xdr:cNvPr>
        <xdr:cNvSpPr/>
      </xdr:nvSpPr>
      <xdr:spPr>
        <a:xfrm>
          <a:off x="16268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43378</xdr:rowOff>
    </xdr:from>
    <xdr:ext cx="405111" cy="259045"/>
    <xdr:sp macro="" textlink="">
      <xdr:nvSpPr>
        <xdr:cNvPr id="780" name="【公民館】&#10;有形固定資産減価償却率該当値テキスト">
          <a:extLst>
            <a:ext uri="{FF2B5EF4-FFF2-40B4-BE49-F238E27FC236}">
              <a16:creationId xmlns:a16="http://schemas.microsoft.com/office/drawing/2014/main" id="{C0623B39-226A-4BCF-A320-23703EEFE628}"/>
            </a:ext>
          </a:extLst>
        </xdr:cNvPr>
        <xdr:cNvSpPr txBox="1"/>
      </xdr:nvSpPr>
      <xdr:spPr>
        <a:xfrm>
          <a:off x="16357600" y="1770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781" name="楕円 780">
          <a:extLst>
            <a:ext uri="{FF2B5EF4-FFF2-40B4-BE49-F238E27FC236}">
              <a16:creationId xmlns:a16="http://schemas.microsoft.com/office/drawing/2014/main" id="{55C82C0E-0634-4401-A3DD-291CF94E9D76}"/>
            </a:ext>
          </a:extLst>
        </xdr:cNvPr>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104</xdr:row>
      <xdr:rowOff>71301</xdr:rowOff>
    </xdr:to>
    <xdr:cxnSp macro="">
      <xdr:nvCxnSpPr>
        <xdr:cNvPr id="782" name="直線コネクタ 781">
          <a:extLst>
            <a:ext uri="{FF2B5EF4-FFF2-40B4-BE49-F238E27FC236}">
              <a16:creationId xmlns:a16="http://schemas.microsoft.com/office/drawing/2014/main" id="{1800929C-9166-4AE7-ADBF-B3659545EFBB}"/>
            </a:ext>
          </a:extLst>
        </xdr:cNvPr>
        <xdr:cNvCxnSpPr/>
      </xdr:nvCxnSpPr>
      <xdr:spPr>
        <a:xfrm>
          <a:off x="15481300" y="17484089"/>
          <a:ext cx="8382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100512</xdr:rowOff>
    </xdr:from>
    <xdr:to>
      <xdr:col>76</xdr:col>
      <xdr:colOff>165100</xdr:colOff>
      <xdr:row>104</xdr:row>
      <xdr:rowOff>30662</xdr:rowOff>
    </xdr:to>
    <xdr:sp macro="" textlink="">
      <xdr:nvSpPr>
        <xdr:cNvPr id="783" name="楕円 782">
          <a:extLst>
            <a:ext uri="{FF2B5EF4-FFF2-40B4-BE49-F238E27FC236}">
              <a16:creationId xmlns:a16="http://schemas.microsoft.com/office/drawing/2014/main" id="{45A94D61-7B41-4F4F-92DC-2302C1D8E2EE}"/>
            </a:ext>
          </a:extLst>
        </xdr:cNvPr>
        <xdr:cNvSpPr/>
      </xdr:nvSpPr>
      <xdr:spPr>
        <a:xfrm>
          <a:off x="14541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167639</xdr:rowOff>
    </xdr:from>
    <xdr:to>
      <xdr:col>81</xdr:col>
      <xdr:colOff>50800</xdr:colOff>
      <xdr:row>103</xdr:row>
      <xdr:rowOff>151312</xdr:rowOff>
    </xdr:to>
    <xdr:cxnSp macro="">
      <xdr:nvCxnSpPr>
        <xdr:cNvPr id="784" name="直線コネクタ 783">
          <a:extLst>
            <a:ext uri="{FF2B5EF4-FFF2-40B4-BE49-F238E27FC236}">
              <a16:creationId xmlns:a16="http://schemas.microsoft.com/office/drawing/2014/main" id="{6C1D0B76-1C4D-4107-8762-DE44BA07A69B}"/>
            </a:ext>
          </a:extLst>
        </xdr:cNvPr>
        <xdr:cNvCxnSpPr/>
      </xdr:nvCxnSpPr>
      <xdr:spPr>
        <a:xfrm flipV="1">
          <a:off x="14592300" y="17484089"/>
          <a:ext cx="889000" cy="32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785" name="楕円 784">
          <a:extLst>
            <a:ext uri="{FF2B5EF4-FFF2-40B4-BE49-F238E27FC236}">
              <a16:creationId xmlns:a16="http://schemas.microsoft.com/office/drawing/2014/main" id="{4080B48C-1C84-4E1A-B3C7-91F73CA70705}"/>
            </a:ext>
          </a:extLst>
        </xdr:cNvPr>
        <xdr:cNvSpPr/>
      </xdr:nvSpPr>
      <xdr:spPr>
        <a:xfrm>
          <a:off x="13652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105592</xdr:rowOff>
    </xdr:from>
    <xdr:to>
      <xdr:col>76</xdr:col>
      <xdr:colOff>114300</xdr:colOff>
      <xdr:row>103</xdr:row>
      <xdr:rowOff>151312</xdr:rowOff>
    </xdr:to>
    <xdr:cxnSp macro="">
      <xdr:nvCxnSpPr>
        <xdr:cNvPr id="786" name="直線コネクタ 785">
          <a:extLst>
            <a:ext uri="{FF2B5EF4-FFF2-40B4-BE49-F238E27FC236}">
              <a16:creationId xmlns:a16="http://schemas.microsoft.com/office/drawing/2014/main" id="{76989E74-A4CD-4958-8D3E-6018C081EA90}"/>
            </a:ext>
          </a:extLst>
        </xdr:cNvPr>
        <xdr:cNvCxnSpPr/>
      </xdr:nvCxnSpPr>
      <xdr:spPr>
        <a:xfrm>
          <a:off x="13703300" y="177649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9071</xdr:rowOff>
    </xdr:from>
    <xdr:to>
      <xdr:col>67</xdr:col>
      <xdr:colOff>101600</xdr:colOff>
      <xdr:row>103</xdr:row>
      <xdr:rowOff>110671</xdr:rowOff>
    </xdr:to>
    <xdr:sp macro="" textlink="">
      <xdr:nvSpPr>
        <xdr:cNvPr id="787" name="楕円 786">
          <a:extLst>
            <a:ext uri="{FF2B5EF4-FFF2-40B4-BE49-F238E27FC236}">
              <a16:creationId xmlns:a16="http://schemas.microsoft.com/office/drawing/2014/main" id="{DF97897C-1D01-4143-91A0-9BAFA0319B56}"/>
            </a:ext>
          </a:extLst>
        </xdr:cNvPr>
        <xdr:cNvSpPr/>
      </xdr:nvSpPr>
      <xdr:spPr>
        <a:xfrm>
          <a:off x="12763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59871</xdr:rowOff>
    </xdr:from>
    <xdr:to>
      <xdr:col>71</xdr:col>
      <xdr:colOff>177800</xdr:colOff>
      <xdr:row>103</xdr:row>
      <xdr:rowOff>105592</xdr:rowOff>
    </xdr:to>
    <xdr:cxnSp macro="">
      <xdr:nvCxnSpPr>
        <xdr:cNvPr id="788" name="直線コネクタ 787">
          <a:extLst>
            <a:ext uri="{FF2B5EF4-FFF2-40B4-BE49-F238E27FC236}">
              <a16:creationId xmlns:a16="http://schemas.microsoft.com/office/drawing/2014/main" id="{48C069C6-24D3-4235-A47D-3D80DD6A1DB5}"/>
            </a:ext>
          </a:extLst>
        </xdr:cNvPr>
        <xdr:cNvCxnSpPr/>
      </xdr:nvCxnSpPr>
      <xdr:spPr>
        <a:xfrm>
          <a:off x="12814300" y="1771922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789" name="n_1aveValue【公民館】&#10;有形固定資産減価償却率">
          <a:extLst>
            <a:ext uri="{FF2B5EF4-FFF2-40B4-BE49-F238E27FC236}">
              <a16:creationId xmlns:a16="http://schemas.microsoft.com/office/drawing/2014/main" id="{065E9E5F-6B21-4349-A8C5-D76EFF7F0342}"/>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790" name="n_2aveValue【公民館】&#10;有形固定資産減価償却率">
          <a:extLst>
            <a:ext uri="{FF2B5EF4-FFF2-40B4-BE49-F238E27FC236}">
              <a16:creationId xmlns:a16="http://schemas.microsoft.com/office/drawing/2014/main" id="{D25AFD02-75C4-48EC-A8B3-3F859CF8CBD6}"/>
            </a:ext>
          </a:extLst>
        </xdr:cNvPr>
        <xdr:cNvSpPr txBox="1"/>
      </xdr:nvSpPr>
      <xdr:spPr>
        <a:xfrm>
          <a:off x="14389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1" name="n_3aveValue【公民館】&#10;有形固定資産減価償却率">
          <a:extLst>
            <a:ext uri="{FF2B5EF4-FFF2-40B4-BE49-F238E27FC236}">
              <a16:creationId xmlns:a16="http://schemas.microsoft.com/office/drawing/2014/main" id="{152D237A-D336-469D-AA3D-46F95305EEDA}"/>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2" name="n_4aveValue【公民館】&#10;有形固定資産減価償却率">
          <a:extLst>
            <a:ext uri="{FF2B5EF4-FFF2-40B4-BE49-F238E27FC236}">
              <a16:creationId xmlns:a16="http://schemas.microsoft.com/office/drawing/2014/main" id="{249E7F4C-FFF1-41E6-85BA-7555DF03C30B}"/>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793" name="n_1mainValue【公民館】&#10;有形固定資産減価償却率">
          <a:extLst>
            <a:ext uri="{FF2B5EF4-FFF2-40B4-BE49-F238E27FC236}">
              <a16:creationId xmlns:a16="http://schemas.microsoft.com/office/drawing/2014/main" id="{677ABE61-8C82-438C-874E-0EC01E18199F}"/>
            </a:ext>
          </a:extLst>
        </xdr:cNvPr>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47189</xdr:rowOff>
    </xdr:from>
    <xdr:ext cx="405111" cy="259045"/>
    <xdr:sp macro="" textlink="">
      <xdr:nvSpPr>
        <xdr:cNvPr id="794" name="n_2mainValue【公民館】&#10;有形固定資産減価償却率">
          <a:extLst>
            <a:ext uri="{FF2B5EF4-FFF2-40B4-BE49-F238E27FC236}">
              <a16:creationId xmlns:a16="http://schemas.microsoft.com/office/drawing/2014/main" id="{4997FE65-9B40-49D7-A6B3-1530EAD13162}"/>
            </a:ext>
          </a:extLst>
        </xdr:cNvPr>
        <xdr:cNvSpPr txBox="1"/>
      </xdr:nvSpPr>
      <xdr:spPr>
        <a:xfrm>
          <a:off x="14389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1469</xdr:rowOff>
    </xdr:from>
    <xdr:ext cx="405111" cy="259045"/>
    <xdr:sp macro="" textlink="">
      <xdr:nvSpPr>
        <xdr:cNvPr id="795" name="n_3mainValue【公民館】&#10;有形固定資産減価償却率">
          <a:extLst>
            <a:ext uri="{FF2B5EF4-FFF2-40B4-BE49-F238E27FC236}">
              <a16:creationId xmlns:a16="http://schemas.microsoft.com/office/drawing/2014/main" id="{0DFC22E6-39FF-4F4C-B50D-8A610E827080}"/>
            </a:ext>
          </a:extLst>
        </xdr:cNvPr>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127198</xdr:rowOff>
    </xdr:from>
    <xdr:ext cx="405111" cy="259045"/>
    <xdr:sp macro="" textlink="">
      <xdr:nvSpPr>
        <xdr:cNvPr id="796" name="n_4mainValue【公民館】&#10;有形固定資産減価償却率">
          <a:extLst>
            <a:ext uri="{FF2B5EF4-FFF2-40B4-BE49-F238E27FC236}">
              <a16:creationId xmlns:a16="http://schemas.microsoft.com/office/drawing/2014/main" id="{CA945A4E-5C0D-4A79-BEC1-A73FD6D8B996}"/>
            </a:ext>
          </a:extLst>
        </xdr:cNvPr>
        <xdr:cNvSpPr txBox="1"/>
      </xdr:nvSpPr>
      <xdr:spPr>
        <a:xfrm>
          <a:off x="12611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6CA43CC-0E4A-40CA-8F39-A9550E41CE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C16F851-7012-44B9-89AF-DFBC4E667D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68E7466E-6269-44F1-B0C7-068ABF4D2E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128F0771-4A99-431E-972D-DD3BC9EF9F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62AB3C32-D6EB-4A28-8C0C-30E889A775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4DA239A6-0C62-42BC-A4CF-F26D3D2D64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AF8D369B-3333-46CE-9C97-29ECC067C0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92967B33-DC8C-47A7-AAC8-B5FB385C1A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BD64DE5C-BAA2-4DA7-8223-3FA396F34C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C5E8DD67-FBDA-4424-A2CD-45CFEFB23B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973DDB11-EEC4-409A-B7F1-F0A3FFF171F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556FA98A-834C-489C-81FC-9C3E56F977B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8924E570-ED4C-4FE5-B8CE-B84846D8613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17170F17-18FA-4F2C-872B-417545D670A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39259E2C-1C9C-418B-99BF-9FF83FAD786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515A76A-6C70-4B72-9E5E-AA48B2F8270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9867DF57-4CC5-489F-8E65-0BF9516CEEB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F9D8AD2C-4103-4C38-986F-A081ED51948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3F4A6342-C064-4885-9148-6FD10985F56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9348E838-D164-40E2-BF66-E482B6FE77E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E30162F6-3604-4A12-A247-58FABFA480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22DA2710-CAE7-4E09-9DF5-33AC0C1DEB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DC5729D3-E36F-44E0-AC9E-5BA979B084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0" name="直線コネクタ 819">
          <a:extLst>
            <a:ext uri="{FF2B5EF4-FFF2-40B4-BE49-F238E27FC236}">
              <a16:creationId xmlns:a16="http://schemas.microsoft.com/office/drawing/2014/main" id="{F2D86610-CF74-4B77-AA17-A236E23ABB0E}"/>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1" name="【公民館】&#10;一人当たり面積最小値テキスト">
          <a:extLst>
            <a:ext uri="{FF2B5EF4-FFF2-40B4-BE49-F238E27FC236}">
              <a16:creationId xmlns:a16="http://schemas.microsoft.com/office/drawing/2014/main" id="{081C24DA-2BFE-40FE-BBBC-D751DADAF9AC}"/>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2" name="直線コネクタ 821">
          <a:extLst>
            <a:ext uri="{FF2B5EF4-FFF2-40B4-BE49-F238E27FC236}">
              <a16:creationId xmlns:a16="http://schemas.microsoft.com/office/drawing/2014/main" id="{A3574BBB-107B-414C-B8B4-E3A7D03FD181}"/>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3" name="【公民館】&#10;一人当たり面積最大値テキスト">
          <a:extLst>
            <a:ext uri="{FF2B5EF4-FFF2-40B4-BE49-F238E27FC236}">
              <a16:creationId xmlns:a16="http://schemas.microsoft.com/office/drawing/2014/main" id="{295A5758-499B-4E3D-AA71-30798F98585F}"/>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4" name="直線コネクタ 823">
          <a:extLst>
            <a:ext uri="{FF2B5EF4-FFF2-40B4-BE49-F238E27FC236}">
              <a16:creationId xmlns:a16="http://schemas.microsoft.com/office/drawing/2014/main" id="{0E920A6C-8FA5-4792-96A1-C187123DAB1A}"/>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25" name="【公民館】&#10;一人当たり面積平均値テキスト">
          <a:extLst>
            <a:ext uri="{FF2B5EF4-FFF2-40B4-BE49-F238E27FC236}">
              <a16:creationId xmlns:a16="http://schemas.microsoft.com/office/drawing/2014/main" id="{9295B6C3-A2B2-4687-8FF0-38728D55E950}"/>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26" name="フローチャート: 判断 825">
          <a:extLst>
            <a:ext uri="{FF2B5EF4-FFF2-40B4-BE49-F238E27FC236}">
              <a16:creationId xmlns:a16="http://schemas.microsoft.com/office/drawing/2014/main" id="{216FB008-26B5-4629-A869-AB4B82E40644}"/>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7" name="フローチャート: 判断 826">
          <a:extLst>
            <a:ext uri="{FF2B5EF4-FFF2-40B4-BE49-F238E27FC236}">
              <a16:creationId xmlns:a16="http://schemas.microsoft.com/office/drawing/2014/main" id="{AE64BEB0-6779-471F-9F71-E0C73038988F}"/>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28" name="フローチャート: 判断 827">
          <a:extLst>
            <a:ext uri="{FF2B5EF4-FFF2-40B4-BE49-F238E27FC236}">
              <a16:creationId xmlns:a16="http://schemas.microsoft.com/office/drawing/2014/main" id="{37966BFA-8A3B-4F0C-A6AB-58366D26ED74}"/>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29" name="フローチャート: 判断 828">
          <a:extLst>
            <a:ext uri="{FF2B5EF4-FFF2-40B4-BE49-F238E27FC236}">
              <a16:creationId xmlns:a16="http://schemas.microsoft.com/office/drawing/2014/main" id="{4A7BE481-AD1F-4763-B4DA-C80E35AFE99B}"/>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0" name="フローチャート: 判断 829">
          <a:extLst>
            <a:ext uri="{FF2B5EF4-FFF2-40B4-BE49-F238E27FC236}">
              <a16:creationId xmlns:a16="http://schemas.microsoft.com/office/drawing/2014/main" id="{B580E04F-C492-4F00-8536-5085C7A03A57}"/>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D1E4B2B-D6AD-4FF5-9B9A-90DF046BF2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566106FD-34FA-41B6-9819-F401AF23E4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BE1AB42-A0FB-4D8A-B1A3-7F2E535F091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A77E2D4-8343-4F48-AEB4-D837396D741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5C2425C-1938-4DC4-BC74-9AACD8D461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33020</xdr:rowOff>
    </xdr:from>
    <xdr:to>
      <xdr:col>116</xdr:col>
      <xdr:colOff>114300</xdr:colOff>
      <xdr:row>107</xdr:row>
      <xdr:rowOff>134620</xdr:rowOff>
    </xdr:to>
    <xdr:sp macro="" textlink="">
      <xdr:nvSpPr>
        <xdr:cNvPr id="836" name="楕円 835">
          <a:extLst>
            <a:ext uri="{FF2B5EF4-FFF2-40B4-BE49-F238E27FC236}">
              <a16:creationId xmlns:a16="http://schemas.microsoft.com/office/drawing/2014/main" id="{C90F7098-05C9-4596-B949-D9FB94CF7B1D}"/>
            </a:ext>
          </a:extLst>
        </xdr:cNvPr>
        <xdr:cNvSpPr/>
      </xdr:nvSpPr>
      <xdr:spPr>
        <a:xfrm>
          <a:off x="22110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11447</xdr:rowOff>
    </xdr:from>
    <xdr:ext cx="469744" cy="259045"/>
    <xdr:sp macro="" textlink="">
      <xdr:nvSpPr>
        <xdr:cNvPr id="837" name="【公民館】&#10;一人当たり面積該当値テキスト">
          <a:extLst>
            <a:ext uri="{FF2B5EF4-FFF2-40B4-BE49-F238E27FC236}">
              <a16:creationId xmlns:a16="http://schemas.microsoft.com/office/drawing/2014/main" id="{839F93ED-6C48-4172-ACA0-B73D5657D243}"/>
            </a:ext>
          </a:extLst>
        </xdr:cNvPr>
        <xdr:cNvSpPr txBox="1"/>
      </xdr:nvSpPr>
      <xdr:spPr>
        <a:xfrm>
          <a:off x="221996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838" name="楕円 837">
          <a:extLst>
            <a:ext uri="{FF2B5EF4-FFF2-40B4-BE49-F238E27FC236}">
              <a16:creationId xmlns:a16="http://schemas.microsoft.com/office/drawing/2014/main" id="{AD99439A-37F4-4710-AFDE-27DA4E435017}"/>
            </a:ext>
          </a:extLst>
        </xdr:cNvPr>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107</xdr:row>
      <xdr:rowOff>83820</xdr:rowOff>
    </xdr:to>
    <xdr:cxnSp macro="">
      <xdr:nvCxnSpPr>
        <xdr:cNvPr id="839" name="直線コネクタ 838">
          <a:extLst>
            <a:ext uri="{FF2B5EF4-FFF2-40B4-BE49-F238E27FC236}">
              <a16:creationId xmlns:a16="http://schemas.microsoft.com/office/drawing/2014/main" id="{54C4F494-2CFD-4364-B3EB-5C9BA7B41295}"/>
            </a:ext>
          </a:extLst>
        </xdr:cNvPr>
        <xdr:cNvCxnSpPr/>
      </xdr:nvCxnSpPr>
      <xdr:spPr>
        <a:xfrm>
          <a:off x="21323300" y="183299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10161</xdr:rowOff>
    </xdr:from>
    <xdr:to>
      <xdr:col>107</xdr:col>
      <xdr:colOff>101600</xdr:colOff>
      <xdr:row>107</xdr:row>
      <xdr:rowOff>111761</xdr:rowOff>
    </xdr:to>
    <xdr:sp macro="" textlink="">
      <xdr:nvSpPr>
        <xdr:cNvPr id="840" name="楕円 839">
          <a:extLst>
            <a:ext uri="{FF2B5EF4-FFF2-40B4-BE49-F238E27FC236}">
              <a16:creationId xmlns:a16="http://schemas.microsoft.com/office/drawing/2014/main" id="{9C3D91AE-6820-42C8-A43E-462FA6690E27}"/>
            </a:ext>
          </a:extLst>
        </xdr:cNvPr>
        <xdr:cNvSpPr/>
      </xdr:nvSpPr>
      <xdr:spPr>
        <a:xfrm>
          <a:off x="20383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107</xdr:row>
      <xdr:rowOff>60961</xdr:rowOff>
    </xdr:to>
    <xdr:cxnSp macro="">
      <xdr:nvCxnSpPr>
        <xdr:cNvPr id="841" name="直線コネクタ 840">
          <a:extLst>
            <a:ext uri="{FF2B5EF4-FFF2-40B4-BE49-F238E27FC236}">
              <a16:creationId xmlns:a16="http://schemas.microsoft.com/office/drawing/2014/main" id="{022D3137-4C33-435A-AC33-90F9CFF87AF9}"/>
            </a:ext>
          </a:extLst>
        </xdr:cNvPr>
        <xdr:cNvCxnSpPr/>
      </xdr:nvCxnSpPr>
      <xdr:spPr>
        <a:xfrm flipV="1">
          <a:off x="20434300" y="183299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11430</xdr:rowOff>
    </xdr:from>
    <xdr:to>
      <xdr:col>102</xdr:col>
      <xdr:colOff>165100</xdr:colOff>
      <xdr:row>107</xdr:row>
      <xdr:rowOff>113030</xdr:rowOff>
    </xdr:to>
    <xdr:sp macro="" textlink="">
      <xdr:nvSpPr>
        <xdr:cNvPr id="842" name="楕円 841">
          <a:extLst>
            <a:ext uri="{FF2B5EF4-FFF2-40B4-BE49-F238E27FC236}">
              <a16:creationId xmlns:a16="http://schemas.microsoft.com/office/drawing/2014/main" id="{455DD6A2-A28E-4DF9-ACFC-13B30E0EF327}"/>
            </a:ext>
          </a:extLst>
        </xdr:cNvPr>
        <xdr:cNvSpPr/>
      </xdr:nvSpPr>
      <xdr:spPr>
        <a:xfrm>
          <a:off x="19494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60961</xdr:rowOff>
    </xdr:from>
    <xdr:to>
      <xdr:col>107</xdr:col>
      <xdr:colOff>50800</xdr:colOff>
      <xdr:row>107</xdr:row>
      <xdr:rowOff>62230</xdr:rowOff>
    </xdr:to>
    <xdr:cxnSp macro="">
      <xdr:nvCxnSpPr>
        <xdr:cNvPr id="843" name="直線コネクタ 842">
          <a:extLst>
            <a:ext uri="{FF2B5EF4-FFF2-40B4-BE49-F238E27FC236}">
              <a16:creationId xmlns:a16="http://schemas.microsoft.com/office/drawing/2014/main" id="{AFE83FB2-30A9-443F-A3A0-EA2399BDE16C}"/>
            </a:ext>
          </a:extLst>
        </xdr:cNvPr>
        <xdr:cNvCxnSpPr/>
      </xdr:nvCxnSpPr>
      <xdr:spPr>
        <a:xfrm flipV="1">
          <a:off x="19545300" y="184061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44" name="楕円 843">
          <a:extLst>
            <a:ext uri="{FF2B5EF4-FFF2-40B4-BE49-F238E27FC236}">
              <a16:creationId xmlns:a16="http://schemas.microsoft.com/office/drawing/2014/main" id="{18A0931C-8655-48F3-8D4B-EF87F762C9C1}"/>
            </a:ext>
          </a:extLst>
        </xdr:cNvPr>
        <xdr:cNvSpPr/>
      </xdr:nvSpPr>
      <xdr:spPr>
        <a:xfrm>
          <a:off x="18605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60961</xdr:rowOff>
    </xdr:from>
    <xdr:to>
      <xdr:col>102</xdr:col>
      <xdr:colOff>114300</xdr:colOff>
      <xdr:row>107</xdr:row>
      <xdr:rowOff>62230</xdr:rowOff>
    </xdr:to>
    <xdr:cxnSp macro="">
      <xdr:nvCxnSpPr>
        <xdr:cNvPr id="845" name="直線コネクタ 844">
          <a:extLst>
            <a:ext uri="{FF2B5EF4-FFF2-40B4-BE49-F238E27FC236}">
              <a16:creationId xmlns:a16="http://schemas.microsoft.com/office/drawing/2014/main" id="{32C48D68-BBC4-460A-92CD-836DE0ADF119}"/>
            </a:ext>
          </a:extLst>
        </xdr:cNvPr>
        <xdr:cNvCxnSpPr/>
      </xdr:nvCxnSpPr>
      <xdr:spPr>
        <a:xfrm>
          <a:off x="18656300" y="184061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6" name="n_1aveValue【公民館】&#10;一人当たり面積">
          <a:extLst>
            <a:ext uri="{FF2B5EF4-FFF2-40B4-BE49-F238E27FC236}">
              <a16:creationId xmlns:a16="http://schemas.microsoft.com/office/drawing/2014/main" id="{1E63B365-8B3D-4277-BDCB-7BCDE36FBFB1}"/>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47" name="n_2aveValue【公民館】&#10;一人当たり面積">
          <a:extLst>
            <a:ext uri="{FF2B5EF4-FFF2-40B4-BE49-F238E27FC236}">
              <a16:creationId xmlns:a16="http://schemas.microsoft.com/office/drawing/2014/main" id="{5917B150-7C62-4319-98F4-EC7D8B011A2E}"/>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848" name="n_3aveValue【公民館】&#10;一人当たり面積">
          <a:extLst>
            <a:ext uri="{FF2B5EF4-FFF2-40B4-BE49-F238E27FC236}">
              <a16:creationId xmlns:a16="http://schemas.microsoft.com/office/drawing/2014/main" id="{8D710748-936F-4A0A-B5B2-3D4D10901FCC}"/>
            </a:ext>
          </a:extLst>
        </xdr:cNvPr>
        <xdr:cNvSpPr txBox="1"/>
      </xdr:nvSpPr>
      <xdr:spPr>
        <a:xfrm>
          <a:off x="19310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849" name="n_4aveValue【公民館】&#10;一人当たり面積">
          <a:extLst>
            <a:ext uri="{FF2B5EF4-FFF2-40B4-BE49-F238E27FC236}">
              <a16:creationId xmlns:a16="http://schemas.microsoft.com/office/drawing/2014/main" id="{6F7C05F1-BC53-45B5-BD52-0197C31E97CB}"/>
            </a:ext>
          </a:extLst>
        </xdr:cNvPr>
        <xdr:cNvSpPr txBox="1"/>
      </xdr:nvSpPr>
      <xdr:spPr>
        <a:xfrm>
          <a:off x="18421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52088</xdr:rowOff>
    </xdr:from>
    <xdr:ext cx="469744" cy="259045"/>
    <xdr:sp macro="" textlink="">
      <xdr:nvSpPr>
        <xdr:cNvPr id="850" name="n_1mainValue【公民館】&#10;一人当たり面積">
          <a:extLst>
            <a:ext uri="{FF2B5EF4-FFF2-40B4-BE49-F238E27FC236}">
              <a16:creationId xmlns:a16="http://schemas.microsoft.com/office/drawing/2014/main" id="{CA9C5E51-F85C-4A09-BA12-7E6B6E99840F}"/>
            </a:ext>
          </a:extLst>
        </xdr:cNvPr>
        <xdr:cNvSpPr txBox="1"/>
      </xdr:nvSpPr>
      <xdr:spPr>
        <a:xfrm>
          <a:off x="210757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851" name="n_2mainValue【公民館】&#10;一人当たり面積">
          <a:extLst>
            <a:ext uri="{FF2B5EF4-FFF2-40B4-BE49-F238E27FC236}">
              <a16:creationId xmlns:a16="http://schemas.microsoft.com/office/drawing/2014/main" id="{DEEE210E-7DF8-4CCE-BB27-49C1F0AF0F0A}"/>
            </a:ext>
          </a:extLst>
        </xdr:cNvPr>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104157</xdr:rowOff>
    </xdr:from>
    <xdr:ext cx="469744" cy="259045"/>
    <xdr:sp macro="" textlink="">
      <xdr:nvSpPr>
        <xdr:cNvPr id="852" name="n_3mainValue【公民館】&#10;一人当たり面積">
          <a:extLst>
            <a:ext uri="{FF2B5EF4-FFF2-40B4-BE49-F238E27FC236}">
              <a16:creationId xmlns:a16="http://schemas.microsoft.com/office/drawing/2014/main" id="{C615EA75-ACDF-432D-8250-4C894C1C1E55}"/>
            </a:ext>
          </a:extLst>
        </xdr:cNvPr>
        <xdr:cNvSpPr txBox="1"/>
      </xdr:nvSpPr>
      <xdr:spPr>
        <a:xfrm>
          <a:off x="19310427"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853" name="n_4mainValue【公民館】&#10;一人当たり面積">
          <a:extLst>
            <a:ext uri="{FF2B5EF4-FFF2-40B4-BE49-F238E27FC236}">
              <a16:creationId xmlns:a16="http://schemas.microsoft.com/office/drawing/2014/main" id="{017F058B-62E7-4CF4-9391-3CA223F76B93}"/>
            </a:ext>
          </a:extLst>
        </xdr:cNvPr>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37708D9B-BB26-407C-8D62-AADE5084FE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2FAD7826-068D-481E-BC19-BAF312823C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76D44567-686A-4B1D-8F70-0708411664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いずれの資産区分も有形固定資産減価償却は類似団体平均よりも低い水準にある。とりわけ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学校施設においては、類似団体平均に比べ有形固定資産減価償却率が大きく下回っており、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が大きい。これは、令和元年度にうんな中学校（恩納統合中学校）が完成したためである。本村の学校施設は避難所指定されていることから、「恩納村公共施設個別計画（長寿命化計画）」では施設重要度が最も高い、施設重要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に設定している。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ただし、いずれの資産区分も減価償却率自体は上昇傾向にあることから、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今後も適切に施設の維持管理を行い、延命化を図っていくるほか、将来の人口や財政の規模にあった公共施設の適正化（適正量、適正配置）を行い、維持管理費用や更新費用等の削減を図っていく。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1EE614-1B85-4CBE-A283-7C1C37D241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894A62-7F4F-4EE4-98A1-85F57A7689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749671-6414-46E6-9B35-FB1C8E7C9B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6BAE98-DC98-480E-B034-B2575AAD7F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CEC7D1-C5AF-47F0-ACF1-13C230F973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9D49BB-DE04-4F11-BA03-5936471FE2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62BBBD-CFC5-4C34-A6B3-9821E9A6A3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D45D69-5E1F-4C87-826B-A15630C99C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84FE87-A88F-4618-887F-2885370001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346BE9-C8F4-4832-8F1F-BAFEF251E7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11,298
10,232
50.84
13,004,882
12,167,893
622,732
3,613,651
4,806,648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8D704A-EABE-4058-860C-8608CA92C1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4AF896-06DB-40EC-97C0-381D311CED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EDA926-15D5-4DB7-93FE-C509BEE10E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A74596-3A90-44D4-9070-FDA243763D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DE9ACE-7304-40EB-A991-2243BA7305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7FD4EB-69DA-421F-A317-A5C28DE8C69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C8F29A-7039-47A9-8B3C-8EE7453E4B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7845F0-D9CE-4760-901E-CD827A9839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E4594A-4481-44AD-97E8-4616395F1DD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4B8DC5-CE43-42C5-AEDA-0234EFAF74C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916F02-B860-4DB1-8817-5264856725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A45419-18C1-4CA1-8DCD-369463C474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0DCEEA-B07B-4FF8-8996-4E74A7969E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7337C7-95D5-4C62-9E6B-B3F5FBC3ED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548E37-C376-460B-9766-B535B70759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C67DE5-FDD6-449B-A2BB-7B27E3C7E8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24D2E2-6E91-40C0-BBD7-BDACA7C0EB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66EC61-2A94-426B-A539-723ECE5584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5D2CE6-F97E-4FEE-AF23-AFB5724D29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C6F8B3-854A-44BB-9A2E-C759582CA3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D3A930-AEC1-415F-B32B-6BB30A9FA56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DC485F-BECF-422C-A25A-61B00AE31B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3419AA-821A-45EE-96CA-CDB6787E9A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3A3B82B-FB8B-4725-952D-BB0342DD87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5113AB-87CE-4548-9BF7-F8AE286DE3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C2CD3B-623D-49DF-97DD-3539A3D66E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08B3AEF-9CDA-4F90-AB29-4002604A8F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FD0D31-6E4C-470D-84AE-7BC496D6FB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599250-8DEA-4226-AA70-3F8A916F482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D5976AF-EF72-400D-9B0D-CA19EE7D0D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8F871C7-982B-49A8-99B7-DDD921E482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12583B1-2165-40A0-911F-B8945AD7CC6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1E05D6-D70A-4C2D-9D82-B46DFEB085E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B26120E-079F-4381-BED2-A9207B651DB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E806985-276F-4ADC-B3AA-2E007848A3E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6F6D2CB-E50A-42DD-823A-A164EFF6771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308FDC8-D8A2-4963-88D6-0D909FA4D41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97017FB-6BCB-41E5-A58E-C6E895C1D10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0AFC3CE-4C6D-41EA-B458-E5E8FDEF399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CCB7298-AA5A-4872-BE70-C65B26DEEE2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1A664BA-FC92-4B8A-AE36-394A1A62619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BD0D572-5D01-4DF3-BEB9-556B7BF4615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72E93D9-6002-486B-820A-95ADD37311B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F5AFD6A-45BB-4918-8AEA-C8087A869E3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70FD9C9-856F-44AC-A770-C76B4E9006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FFCCBFF-2C10-44FA-A1E8-5B1264329D0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3A3F5F8-FE5B-4A8D-BB97-8604E916BFC7}"/>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953B3C74-1204-494E-80F2-83D5D92C0114}"/>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ED224C9E-9997-4037-BE25-0C200B6081DC}"/>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8B83E3DE-E109-4900-AB64-11E738CCE9D0}"/>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6FB9C1A7-5551-42C2-A19A-AAE63612F379}"/>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A0A6AA19-6347-4629-9596-7BA8F99A444E}"/>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2701A147-0DB7-41DA-9BD7-3EA2B96F4E0E}"/>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7DA17648-35CE-4427-8537-F67511F2A0F0}"/>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A23B3186-4746-4B55-AA84-4B68F6B85290}"/>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C8008B1A-631A-40E3-8E83-261572FC7CA4}"/>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356FE141-1357-4E6D-A9B8-A37A36AF474F}"/>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D2F6B5-71A1-485B-86E3-FE406A8771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F3FC1B-8CC6-4547-8C00-4526BFF0AA5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FFBFC08-6963-4CE8-8D9D-1BFE60A1161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DEBDAC-6281-4402-938B-38F6F8F984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B4B97C1-A457-4035-BF3D-152700DB7C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xdr:rowOff>
    </xdr:from>
    <xdr:to>
      <xdr:col>24</xdr:col>
      <xdr:colOff>114300</xdr:colOff>
      <xdr:row>34</xdr:row>
      <xdr:rowOff>110672</xdr:rowOff>
    </xdr:to>
    <xdr:sp macro="" textlink="">
      <xdr:nvSpPr>
        <xdr:cNvPr id="74" name="楕円 73">
          <a:extLst>
            <a:ext uri="{FF2B5EF4-FFF2-40B4-BE49-F238E27FC236}">
              <a16:creationId xmlns:a16="http://schemas.microsoft.com/office/drawing/2014/main" id="{FB829886-FD4F-48EF-A255-DEAF7AC20579}"/>
            </a:ext>
          </a:extLst>
        </xdr:cNvPr>
        <xdr:cNvSpPr/>
      </xdr:nvSpPr>
      <xdr:spPr>
        <a:xfrm>
          <a:off x="4584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95449</xdr:rowOff>
    </xdr:from>
    <xdr:ext cx="405111" cy="259045"/>
    <xdr:sp macro="" textlink="">
      <xdr:nvSpPr>
        <xdr:cNvPr id="75" name="【図書館】&#10;有形固定資産減価償却率該当値テキスト">
          <a:extLst>
            <a:ext uri="{FF2B5EF4-FFF2-40B4-BE49-F238E27FC236}">
              <a16:creationId xmlns:a16="http://schemas.microsoft.com/office/drawing/2014/main" id="{56C7340A-0E12-4321-892D-38E70E03B715}"/>
            </a:ext>
          </a:extLst>
        </xdr:cNvPr>
        <xdr:cNvSpPr txBox="1"/>
      </xdr:nvSpPr>
      <xdr:spPr>
        <a:xfrm>
          <a:off x="4673600" y="575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147864</xdr:rowOff>
    </xdr:from>
    <xdr:to>
      <xdr:col>20</xdr:col>
      <xdr:colOff>38100</xdr:colOff>
      <xdr:row>34</xdr:row>
      <xdr:rowOff>78014</xdr:rowOff>
    </xdr:to>
    <xdr:sp macro="" textlink="">
      <xdr:nvSpPr>
        <xdr:cNvPr id="76" name="楕円 75">
          <a:extLst>
            <a:ext uri="{FF2B5EF4-FFF2-40B4-BE49-F238E27FC236}">
              <a16:creationId xmlns:a16="http://schemas.microsoft.com/office/drawing/2014/main" id="{1EDE9D2C-55D4-4774-91DA-814D24B2B3AD}"/>
            </a:ext>
          </a:extLst>
        </xdr:cNvPr>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59872</xdr:rowOff>
    </xdr:to>
    <xdr:cxnSp macro="">
      <xdr:nvCxnSpPr>
        <xdr:cNvPr id="77" name="直線コネクタ 76">
          <a:extLst>
            <a:ext uri="{FF2B5EF4-FFF2-40B4-BE49-F238E27FC236}">
              <a16:creationId xmlns:a16="http://schemas.microsoft.com/office/drawing/2014/main" id="{9E8676E6-D836-4F00-9E7B-84DB469B51EA}"/>
            </a:ext>
          </a:extLst>
        </xdr:cNvPr>
        <xdr:cNvCxnSpPr/>
      </xdr:nvCxnSpPr>
      <xdr:spPr>
        <a:xfrm>
          <a:off x="3797300" y="58565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115207</xdr:rowOff>
    </xdr:from>
    <xdr:to>
      <xdr:col>15</xdr:col>
      <xdr:colOff>101600</xdr:colOff>
      <xdr:row>34</xdr:row>
      <xdr:rowOff>45357</xdr:rowOff>
    </xdr:to>
    <xdr:sp macro="" textlink="">
      <xdr:nvSpPr>
        <xdr:cNvPr id="78" name="楕円 77">
          <a:extLst>
            <a:ext uri="{FF2B5EF4-FFF2-40B4-BE49-F238E27FC236}">
              <a16:creationId xmlns:a16="http://schemas.microsoft.com/office/drawing/2014/main" id="{286DB527-D5A6-4196-AD14-5EE7BDD21423}"/>
            </a:ext>
          </a:extLst>
        </xdr:cNvPr>
        <xdr:cNvSpPr/>
      </xdr:nvSpPr>
      <xdr:spPr>
        <a:xfrm>
          <a:off x="2857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166007</xdr:rowOff>
    </xdr:from>
    <xdr:to>
      <xdr:col>19</xdr:col>
      <xdr:colOff>177800</xdr:colOff>
      <xdr:row>34</xdr:row>
      <xdr:rowOff>27214</xdr:rowOff>
    </xdr:to>
    <xdr:cxnSp macro="">
      <xdr:nvCxnSpPr>
        <xdr:cNvPr id="79" name="直線コネクタ 78">
          <a:extLst>
            <a:ext uri="{FF2B5EF4-FFF2-40B4-BE49-F238E27FC236}">
              <a16:creationId xmlns:a16="http://schemas.microsoft.com/office/drawing/2014/main" id="{76B785BB-98AE-4B8D-9B93-D180C523CB5C}"/>
            </a:ext>
          </a:extLst>
        </xdr:cNvPr>
        <xdr:cNvCxnSpPr/>
      </xdr:nvCxnSpPr>
      <xdr:spPr>
        <a:xfrm>
          <a:off x="2908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80" name="楕円 79">
          <a:extLst>
            <a:ext uri="{FF2B5EF4-FFF2-40B4-BE49-F238E27FC236}">
              <a16:creationId xmlns:a16="http://schemas.microsoft.com/office/drawing/2014/main" id="{94BBFF62-0A6D-4137-9BDE-CA07383296A9}"/>
            </a:ext>
          </a:extLst>
        </xdr:cNvPr>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166007</xdr:rowOff>
    </xdr:to>
    <xdr:cxnSp macro="">
      <xdr:nvCxnSpPr>
        <xdr:cNvPr id="81" name="直線コネクタ 80">
          <a:extLst>
            <a:ext uri="{FF2B5EF4-FFF2-40B4-BE49-F238E27FC236}">
              <a16:creationId xmlns:a16="http://schemas.microsoft.com/office/drawing/2014/main" id="{D28AD30E-6C44-402A-8E95-3F22F7E090C1}"/>
            </a:ext>
          </a:extLst>
        </xdr:cNvPr>
        <xdr:cNvCxnSpPr/>
      </xdr:nvCxnSpPr>
      <xdr:spPr>
        <a:xfrm>
          <a:off x="2019300" y="579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49893</xdr:rowOff>
    </xdr:from>
    <xdr:to>
      <xdr:col>6</xdr:col>
      <xdr:colOff>38100</xdr:colOff>
      <xdr:row>33</xdr:row>
      <xdr:rowOff>151493</xdr:rowOff>
    </xdr:to>
    <xdr:sp macro="" textlink="">
      <xdr:nvSpPr>
        <xdr:cNvPr id="82" name="楕円 81">
          <a:extLst>
            <a:ext uri="{FF2B5EF4-FFF2-40B4-BE49-F238E27FC236}">
              <a16:creationId xmlns:a16="http://schemas.microsoft.com/office/drawing/2014/main" id="{2411895C-31CA-4CEC-85F4-8D81EFD91658}"/>
            </a:ext>
          </a:extLst>
        </xdr:cNvPr>
        <xdr:cNvSpPr/>
      </xdr:nvSpPr>
      <xdr:spPr>
        <a:xfrm>
          <a:off x="1079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100693</xdr:rowOff>
    </xdr:from>
    <xdr:to>
      <xdr:col>10</xdr:col>
      <xdr:colOff>114300</xdr:colOff>
      <xdr:row>33</xdr:row>
      <xdr:rowOff>133350</xdr:rowOff>
    </xdr:to>
    <xdr:cxnSp macro="">
      <xdr:nvCxnSpPr>
        <xdr:cNvPr id="83" name="直線コネクタ 82">
          <a:extLst>
            <a:ext uri="{FF2B5EF4-FFF2-40B4-BE49-F238E27FC236}">
              <a16:creationId xmlns:a16="http://schemas.microsoft.com/office/drawing/2014/main" id="{82F45F83-855E-472D-9342-823EE69DBE0F}"/>
            </a:ext>
          </a:extLst>
        </xdr:cNvPr>
        <xdr:cNvCxnSpPr/>
      </xdr:nvCxnSpPr>
      <xdr:spPr>
        <a:xfrm>
          <a:off x="1130300" y="575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a:extLst>
            <a:ext uri="{FF2B5EF4-FFF2-40B4-BE49-F238E27FC236}">
              <a16:creationId xmlns:a16="http://schemas.microsoft.com/office/drawing/2014/main" id="{54E1900F-0F54-4EA8-AA58-C4C87D9B0E48}"/>
            </a:ext>
          </a:extLst>
        </xdr:cNvPr>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a:extLst>
            <a:ext uri="{FF2B5EF4-FFF2-40B4-BE49-F238E27FC236}">
              <a16:creationId xmlns:a16="http://schemas.microsoft.com/office/drawing/2014/main" id="{FFE31DE2-90EC-4ED0-9264-720EC381ACE0}"/>
            </a:ext>
          </a:extLst>
        </xdr:cNvPr>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a:extLst>
            <a:ext uri="{FF2B5EF4-FFF2-40B4-BE49-F238E27FC236}">
              <a16:creationId xmlns:a16="http://schemas.microsoft.com/office/drawing/2014/main" id="{E8DA735D-355F-4E24-AA23-CA3F3C225648}"/>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7" name="n_4aveValue【図書館】&#10;有形固定資産減価償却率">
          <a:extLst>
            <a:ext uri="{FF2B5EF4-FFF2-40B4-BE49-F238E27FC236}">
              <a16:creationId xmlns:a16="http://schemas.microsoft.com/office/drawing/2014/main" id="{C37BEFE3-16CD-4F60-B0FE-4780E9E100DE}"/>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94541</xdr:rowOff>
    </xdr:from>
    <xdr:ext cx="405111" cy="259045"/>
    <xdr:sp macro="" textlink="">
      <xdr:nvSpPr>
        <xdr:cNvPr id="88" name="n_1mainValue【図書館】&#10;有形固定資産減価償却率">
          <a:extLst>
            <a:ext uri="{FF2B5EF4-FFF2-40B4-BE49-F238E27FC236}">
              <a16:creationId xmlns:a16="http://schemas.microsoft.com/office/drawing/2014/main" id="{559BEB67-F466-4768-91D9-5884CEABD717}"/>
            </a:ext>
          </a:extLst>
        </xdr:cNvPr>
        <xdr:cNvSpPr txBox="1"/>
      </xdr:nvSpPr>
      <xdr:spPr>
        <a:xfrm>
          <a:off x="3582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61884</xdr:rowOff>
    </xdr:from>
    <xdr:ext cx="405111" cy="259045"/>
    <xdr:sp macro="" textlink="">
      <xdr:nvSpPr>
        <xdr:cNvPr id="89" name="n_2mainValue【図書館】&#10;有形固定資産減価償却率">
          <a:extLst>
            <a:ext uri="{FF2B5EF4-FFF2-40B4-BE49-F238E27FC236}">
              <a16:creationId xmlns:a16="http://schemas.microsoft.com/office/drawing/2014/main" id="{67AE11DD-1615-412A-8C2D-8761B3FCED00}"/>
            </a:ext>
          </a:extLst>
        </xdr:cNvPr>
        <xdr:cNvSpPr txBox="1"/>
      </xdr:nvSpPr>
      <xdr:spPr>
        <a:xfrm>
          <a:off x="2705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90" name="n_3mainValue【図書館】&#10;有形固定資産減価償却率">
          <a:extLst>
            <a:ext uri="{FF2B5EF4-FFF2-40B4-BE49-F238E27FC236}">
              <a16:creationId xmlns:a16="http://schemas.microsoft.com/office/drawing/2014/main" id="{7DA070C1-A1C0-45FA-A15C-AA9FAB1E5142}"/>
            </a:ext>
          </a:extLst>
        </xdr:cNvPr>
        <xdr:cNvSpPr txBox="1"/>
      </xdr:nvSpPr>
      <xdr:spPr>
        <a:xfrm>
          <a:off x="1849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168020</xdr:rowOff>
    </xdr:from>
    <xdr:ext cx="340478" cy="259045"/>
    <xdr:sp macro="" textlink="">
      <xdr:nvSpPr>
        <xdr:cNvPr id="91" name="n_4mainValue【図書館】&#10;有形固定資産減価償却率">
          <a:extLst>
            <a:ext uri="{FF2B5EF4-FFF2-40B4-BE49-F238E27FC236}">
              <a16:creationId xmlns:a16="http://schemas.microsoft.com/office/drawing/2014/main" id="{3F3181C4-6E83-4347-8F06-E235F5D16AED}"/>
            </a:ext>
          </a:extLst>
        </xdr:cNvPr>
        <xdr:cNvSpPr txBox="1"/>
      </xdr:nvSpPr>
      <xdr:spPr>
        <a:xfrm>
          <a:off x="960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7106287-B323-4CBB-9581-FC8A63A2EB0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BBC4632-7C7F-4E24-AF05-4E05672330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9981DE4-8446-468A-823D-0328F6E845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2EC10C2-8CD0-48C9-8777-F24857300AD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A936512-D945-4E76-A7D8-1683BB6F25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8F3E741-2BE2-4219-9673-E86E4F34D8E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42933CA-EB43-4FE8-9DDF-11D7445CB1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565CBDF-983D-4E5E-981D-66042E239C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22F841E-0BA5-4A10-8E8F-894137493B0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FFBAA87-D9A2-42A5-B478-6AFD5E353D3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9F5F414-AD10-4D47-8470-1E8EA63BF8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16C60A7-B628-4162-8169-EFA6E6BB97C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79AE577-D445-46C3-90E2-1D08D562067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72B86D4-753C-4D0C-8AFA-31ABFA5A9BD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C43061F-40AC-40AF-B9DE-D57B2964ECB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B554BDC-6CE6-40F3-81AD-CA56E9BEEE7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EA60BD1-1D52-4B68-BBE6-B395970E5DA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114D3A7-207B-4108-8495-AD47CEFB063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570DB69-D5B9-4819-B09E-9A87D091F5A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6692F60-B1F8-4536-A010-C5FC2BE70D0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2A6FE72-BA4C-47DC-85D0-A788B961D1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6F7E21E-BF0C-446E-804A-43EC389E542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85CCF59-25D9-4249-9B77-0CEC42B4501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BD99EF25-C1AD-4C86-90C6-A94AA4304C9B}"/>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EF5D9918-58A6-409E-8850-E6D3CBC3E6E8}"/>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0A0F306A-0942-4346-81C2-D613EF8F13C4}"/>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AE0610-CF01-42F5-9752-3930DF996124}"/>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FD3ABA47-AE91-4CBB-89F3-357D3C87E7A5}"/>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81DD1B50-EFB0-42B1-97A2-915C78D4CB02}"/>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7A86AB25-099B-43A5-AECF-941960CF307E}"/>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79A623E-DF8B-4B79-AFFB-B273F768D125}"/>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99E82A9C-50D3-42AD-BB74-BDE8DF5DEB69}"/>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A891FB41-FE21-4C91-9127-465D8F24240A}"/>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85923FC2-44DA-4930-A0DD-3D48E3A9A649}"/>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AFF839-C8C4-421B-92B5-AFCF1932AC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91525A-0D26-4D01-B655-5AB52DD54D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B3AFAB7-E384-4A44-897F-6E2C3F5C501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28748C0-5AEC-442C-9EEB-4128BF14BC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9C94338-3078-4774-90D4-FAB11CF670B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31" name="楕円 130">
          <a:extLst>
            <a:ext uri="{FF2B5EF4-FFF2-40B4-BE49-F238E27FC236}">
              <a16:creationId xmlns:a16="http://schemas.microsoft.com/office/drawing/2014/main" id="{B69F1B74-F4C0-4599-B451-377CF57D5756}"/>
            </a:ext>
          </a:extLst>
        </xdr:cNvPr>
        <xdr:cNvSpPr/>
      </xdr:nvSpPr>
      <xdr:spPr>
        <a:xfrm>
          <a:off x="10426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128287</xdr:rowOff>
    </xdr:from>
    <xdr:ext cx="469744" cy="259045"/>
    <xdr:sp macro="" textlink="">
      <xdr:nvSpPr>
        <xdr:cNvPr id="132" name="【図書館】&#10;一人当たり面積該当値テキスト">
          <a:extLst>
            <a:ext uri="{FF2B5EF4-FFF2-40B4-BE49-F238E27FC236}">
              <a16:creationId xmlns:a16="http://schemas.microsoft.com/office/drawing/2014/main" id="{BF17FA61-2E7E-4D50-B150-04E71F7E0168}"/>
            </a:ext>
          </a:extLst>
        </xdr:cNvPr>
        <xdr:cNvSpPr txBox="1"/>
      </xdr:nvSpPr>
      <xdr:spPr>
        <a:xfrm>
          <a:off x="1051560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33" name="楕円 132">
          <a:extLst>
            <a:ext uri="{FF2B5EF4-FFF2-40B4-BE49-F238E27FC236}">
              <a16:creationId xmlns:a16="http://schemas.microsoft.com/office/drawing/2014/main" id="{2BC92225-0844-42F2-8FB9-6B74F410526F}"/>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156210</xdr:rowOff>
    </xdr:to>
    <xdr:cxnSp macro="">
      <xdr:nvCxnSpPr>
        <xdr:cNvPr id="134" name="直線コネクタ 133">
          <a:extLst>
            <a:ext uri="{FF2B5EF4-FFF2-40B4-BE49-F238E27FC236}">
              <a16:creationId xmlns:a16="http://schemas.microsoft.com/office/drawing/2014/main" id="{252B678F-AFDA-48BE-95CF-4CA214F8F753}"/>
            </a:ext>
          </a:extLst>
        </xdr:cNvPr>
        <xdr:cNvCxnSpPr/>
      </xdr:nvCxnSpPr>
      <xdr:spPr>
        <a:xfrm>
          <a:off x="9639300" y="66598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90170</xdr:rowOff>
    </xdr:from>
    <xdr:to>
      <xdr:col>46</xdr:col>
      <xdr:colOff>38100</xdr:colOff>
      <xdr:row>39</xdr:row>
      <xdr:rowOff>20320</xdr:rowOff>
    </xdr:to>
    <xdr:sp macro="" textlink="">
      <xdr:nvSpPr>
        <xdr:cNvPr id="135" name="楕円 134">
          <a:extLst>
            <a:ext uri="{FF2B5EF4-FFF2-40B4-BE49-F238E27FC236}">
              <a16:creationId xmlns:a16="http://schemas.microsoft.com/office/drawing/2014/main" id="{E35A45DF-E2CC-4A19-8538-30AC4D6B939F}"/>
            </a:ext>
          </a:extLst>
        </xdr:cNvPr>
        <xdr:cNvSpPr/>
      </xdr:nvSpPr>
      <xdr:spPr>
        <a:xfrm>
          <a:off x="8699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140970</xdr:rowOff>
    </xdr:from>
    <xdr:to>
      <xdr:col>50</xdr:col>
      <xdr:colOff>114300</xdr:colOff>
      <xdr:row>38</xdr:row>
      <xdr:rowOff>144780</xdr:rowOff>
    </xdr:to>
    <xdr:cxnSp macro="">
      <xdr:nvCxnSpPr>
        <xdr:cNvPr id="136" name="直線コネクタ 135">
          <a:extLst>
            <a:ext uri="{FF2B5EF4-FFF2-40B4-BE49-F238E27FC236}">
              <a16:creationId xmlns:a16="http://schemas.microsoft.com/office/drawing/2014/main" id="{40F80FBA-DB39-4A5C-AF23-94E9491B8AE3}"/>
            </a:ext>
          </a:extLst>
        </xdr:cNvPr>
        <xdr:cNvCxnSpPr/>
      </xdr:nvCxnSpPr>
      <xdr:spPr>
        <a:xfrm>
          <a:off x="8750300" y="6656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90170</xdr:rowOff>
    </xdr:from>
    <xdr:to>
      <xdr:col>41</xdr:col>
      <xdr:colOff>101600</xdr:colOff>
      <xdr:row>39</xdr:row>
      <xdr:rowOff>20320</xdr:rowOff>
    </xdr:to>
    <xdr:sp macro="" textlink="">
      <xdr:nvSpPr>
        <xdr:cNvPr id="137" name="楕円 136">
          <a:extLst>
            <a:ext uri="{FF2B5EF4-FFF2-40B4-BE49-F238E27FC236}">
              <a16:creationId xmlns:a16="http://schemas.microsoft.com/office/drawing/2014/main" id="{695E6F2B-381B-4451-8EF6-22610B4AD23E}"/>
            </a:ext>
          </a:extLst>
        </xdr:cNvPr>
        <xdr:cNvSpPr/>
      </xdr:nvSpPr>
      <xdr:spPr>
        <a:xfrm>
          <a:off x="781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140970</xdr:rowOff>
    </xdr:from>
    <xdr:to>
      <xdr:col>45</xdr:col>
      <xdr:colOff>177800</xdr:colOff>
      <xdr:row>38</xdr:row>
      <xdr:rowOff>140970</xdr:rowOff>
    </xdr:to>
    <xdr:cxnSp macro="">
      <xdr:nvCxnSpPr>
        <xdr:cNvPr id="138" name="直線コネクタ 137">
          <a:extLst>
            <a:ext uri="{FF2B5EF4-FFF2-40B4-BE49-F238E27FC236}">
              <a16:creationId xmlns:a16="http://schemas.microsoft.com/office/drawing/2014/main" id="{03A06995-5305-4BDF-81C4-66C0FB9E8B73}"/>
            </a:ext>
          </a:extLst>
        </xdr:cNvPr>
        <xdr:cNvCxnSpPr/>
      </xdr:nvCxnSpPr>
      <xdr:spPr>
        <a:xfrm>
          <a:off x="7861300" y="665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90170</xdr:rowOff>
    </xdr:from>
    <xdr:to>
      <xdr:col>36</xdr:col>
      <xdr:colOff>165100</xdr:colOff>
      <xdr:row>39</xdr:row>
      <xdr:rowOff>20320</xdr:rowOff>
    </xdr:to>
    <xdr:sp macro="" textlink="">
      <xdr:nvSpPr>
        <xdr:cNvPr id="139" name="楕円 138">
          <a:extLst>
            <a:ext uri="{FF2B5EF4-FFF2-40B4-BE49-F238E27FC236}">
              <a16:creationId xmlns:a16="http://schemas.microsoft.com/office/drawing/2014/main" id="{86DB9A38-2C1A-41DD-8D80-488A85933E7E}"/>
            </a:ext>
          </a:extLst>
        </xdr:cNvPr>
        <xdr:cNvSpPr/>
      </xdr:nvSpPr>
      <xdr:spPr>
        <a:xfrm>
          <a:off x="692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140970</xdr:rowOff>
    </xdr:from>
    <xdr:to>
      <xdr:col>41</xdr:col>
      <xdr:colOff>50800</xdr:colOff>
      <xdr:row>38</xdr:row>
      <xdr:rowOff>140970</xdr:rowOff>
    </xdr:to>
    <xdr:cxnSp macro="">
      <xdr:nvCxnSpPr>
        <xdr:cNvPr id="140" name="直線コネクタ 139">
          <a:extLst>
            <a:ext uri="{FF2B5EF4-FFF2-40B4-BE49-F238E27FC236}">
              <a16:creationId xmlns:a16="http://schemas.microsoft.com/office/drawing/2014/main" id="{96574191-742E-49A5-918C-A51DD3DBB2BA}"/>
            </a:ext>
          </a:extLst>
        </xdr:cNvPr>
        <xdr:cNvCxnSpPr/>
      </xdr:nvCxnSpPr>
      <xdr:spPr>
        <a:xfrm>
          <a:off x="6972300" y="665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a:extLst>
            <a:ext uri="{FF2B5EF4-FFF2-40B4-BE49-F238E27FC236}">
              <a16:creationId xmlns:a16="http://schemas.microsoft.com/office/drawing/2014/main" id="{3A9DC287-B911-4E8D-9552-677E315075EF}"/>
            </a:ext>
          </a:extLst>
        </xdr:cNvPr>
        <xdr:cNvSpPr txBox="1"/>
      </xdr:nvSpPr>
      <xdr:spPr>
        <a:xfrm>
          <a:off x="93917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a:extLst>
            <a:ext uri="{FF2B5EF4-FFF2-40B4-BE49-F238E27FC236}">
              <a16:creationId xmlns:a16="http://schemas.microsoft.com/office/drawing/2014/main" id="{15BA3541-393F-4E16-9283-D9ABA322BDED}"/>
            </a:ext>
          </a:extLst>
        </xdr:cNvPr>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a:extLst>
            <a:ext uri="{FF2B5EF4-FFF2-40B4-BE49-F238E27FC236}">
              <a16:creationId xmlns:a16="http://schemas.microsoft.com/office/drawing/2014/main" id="{FFFDDA40-82D6-45B9-AC02-4B3CF7EB179F}"/>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4" name="n_4aveValue【図書館】&#10;一人当たり面積">
          <a:extLst>
            <a:ext uri="{FF2B5EF4-FFF2-40B4-BE49-F238E27FC236}">
              <a16:creationId xmlns:a16="http://schemas.microsoft.com/office/drawing/2014/main" id="{B340A738-D949-4574-862F-0B32DA5744B6}"/>
            </a:ext>
          </a:extLst>
        </xdr:cNvPr>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45" name="n_1mainValue【図書館】&#10;一人当たり面積">
          <a:extLst>
            <a:ext uri="{FF2B5EF4-FFF2-40B4-BE49-F238E27FC236}">
              <a16:creationId xmlns:a16="http://schemas.microsoft.com/office/drawing/2014/main" id="{750561AE-A83B-4C10-90FA-95E85ADB326C}"/>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36847</xdr:rowOff>
    </xdr:from>
    <xdr:ext cx="469744" cy="259045"/>
    <xdr:sp macro="" textlink="">
      <xdr:nvSpPr>
        <xdr:cNvPr id="146" name="n_2mainValue【図書館】&#10;一人当たり面積">
          <a:extLst>
            <a:ext uri="{FF2B5EF4-FFF2-40B4-BE49-F238E27FC236}">
              <a16:creationId xmlns:a16="http://schemas.microsoft.com/office/drawing/2014/main" id="{DFD1F7E0-D1EB-4961-B9B7-058BC89482C8}"/>
            </a:ext>
          </a:extLst>
        </xdr:cNvPr>
        <xdr:cNvSpPr txBox="1"/>
      </xdr:nvSpPr>
      <xdr:spPr>
        <a:xfrm>
          <a:off x="8515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36847</xdr:rowOff>
    </xdr:from>
    <xdr:ext cx="469744" cy="259045"/>
    <xdr:sp macro="" textlink="">
      <xdr:nvSpPr>
        <xdr:cNvPr id="147" name="n_3mainValue【図書館】&#10;一人当たり面積">
          <a:extLst>
            <a:ext uri="{FF2B5EF4-FFF2-40B4-BE49-F238E27FC236}">
              <a16:creationId xmlns:a16="http://schemas.microsoft.com/office/drawing/2014/main" id="{F8A7CFF0-911B-4967-8B15-EA59210EA86B}"/>
            </a:ext>
          </a:extLst>
        </xdr:cNvPr>
        <xdr:cNvSpPr txBox="1"/>
      </xdr:nvSpPr>
      <xdr:spPr>
        <a:xfrm>
          <a:off x="7626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36847</xdr:rowOff>
    </xdr:from>
    <xdr:ext cx="469744" cy="259045"/>
    <xdr:sp macro="" textlink="">
      <xdr:nvSpPr>
        <xdr:cNvPr id="148" name="n_4mainValue【図書館】&#10;一人当たり面積">
          <a:extLst>
            <a:ext uri="{FF2B5EF4-FFF2-40B4-BE49-F238E27FC236}">
              <a16:creationId xmlns:a16="http://schemas.microsoft.com/office/drawing/2014/main" id="{A8EE65B7-D108-416B-8086-ED0FEEF1386D}"/>
            </a:ext>
          </a:extLst>
        </xdr:cNvPr>
        <xdr:cNvSpPr txBox="1"/>
      </xdr:nvSpPr>
      <xdr:spPr>
        <a:xfrm>
          <a:off x="6737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C2DA50D-34D2-45F2-94A6-09AD68955C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DB6EE1D-7738-4D99-BC8F-4970D09C3E6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8A6122C-77D2-443C-A3B8-B82EB96ACD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3D4D23C-48B4-4CD8-9E66-A91BAFF4C0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F6DE262-3B03-4EE5-AE07-63AF12DD5A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18AC6A0-C6B0-48BA-BF46-34CBA4CCA7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573E194-1E27-4FD9-A459-805D3D4B43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7ABCB7F-AC05-43C4-B8C5-DF0EBC9F2CF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E726279-A293-4BAF-989F-767BDAF357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AA978A9-1BBD-4FD9-B928-5D0641C2A4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F7552BC-5DC7-401E-BD76-17C0561D89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241CB37-067D-4F16-BBA8-35FCB698D04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5E99FCC-5B44-4112-88C9-B10E834144C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E67A742-D4D2-400A-8AB9-DDB35149EB4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5E00782-4E48-4268-ADEC-E9343E527E5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35212F0-2CD7-43C3-9C14-1B772469717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25643C4-B2A9-4F6B-A963-673DD42D156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4A9222F-05C1-4C83-B885-511D1177845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2918DAD-0FCC-44D8-B620-9DD3406A5E7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5A333F6-110D-4E9B-A0A7-6EC4FB3588C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3280E77-08EF-4447-915B-E78F5D98DF5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27273D1-6F63-4866-A8F3-C0A40376570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0DD8E1B-C54D-4385-B4E1-DF6EDB63687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F1DC8BC-4E2A-4714-A7B7-35CED0486FB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42A8965-12C6-49D4-9282-1B1D5E1FFD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F7A274A6-40D7-4C00-8C49-27F08352DEDE}"/>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68A873C-DEF1-42B5-8321-CC57836A9E9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CE4477D8-4F43-4B09-9769-9DC8352335A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7EF27F8F-A54A-48DF-8B7E-8C24ED137D6E}"/>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3711ABEE-44E4-4071-BEF1-9C396C4783F4}"/>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9991579-641A-4829-9C9B-EA0AC2D03F6E}"/>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2016FF54-3B53-46F7-8B54-47E658DE1717}"/>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F9A82A6E-85B2-4B0E-B761-78121D10C67C}"/>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0E495C0A-3B50-4820-B3B9-1828F3255F20}"/>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952AF12A-B185-480D-BFC2-5246E5C7AC8A}"/>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1189364E-8BF0-46ED-BB66-0FFFFE8E7214}"/>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D2800E1-CC63-444B-B99F-C9029676EC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889B8F6-6198-40AD-86B5-BD6FFEFCC4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3C985E-91C7-4298-95D0-55131AE6BA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6ADC06A-DA60-4A0E-81FB-70FBCF65AC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38B1902-264E-42F6-9FD9-5C16D18E8D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47172</xdr:rowOff>
    </xdr:from>
    <xdr:to>
      <xdr:col>24</xdr:col>
      <xdr:colOff>114300</xdr:colOff>
      <xdr:row>63</xdr:row>
      <xdr:rowOff>148772</xdr:rowOff>
    </xdr:to>
    <xdr:sp macro="" textlink="">
      <xdr:nvSpPr>
        <xdr:cNvPr id="190" name="楕円 189">
          <a:extLst>
            <a:ext uri="{FF2B5EF4-FFF2-40B4-BE49-F238E27FC236}">
              <a16:creationId xmlns:a16="http://schemas.microsoft.com/office/drawing/2014/main" id="{977557EA-1CE1-4AE8-9127-D01BE9D51A74}"/>
            </a:ext>
          </a:extLst>
        </xdr:cNvPr>
        <xdr:cNvSpPr/>
      </xdr:nvSpPr>
      <xdr:spPr>
        <a:xfrm>
          <a:off x="4584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25599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B108A26-48ED-4684-AE5C-CF3A6DA5FC68}"/>
            </a:ext>
          </a:extLst>
        </xdr:cNvPr>
        <xdr:cNvSpPr txBox="1"/>
      </xdr:nvSpPr>
      <xdr:spPr>
        <a:xfrm>
          <a:off x="4673600"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9616</xdr:rowOff>
    </xdr:from>
    <xdr:to>
      <xdr:col>20</xdr:col>
      <xdr:colOff>38100</xdr:colOff>
      <xdr:row>63</xdr:row>
      <xdr:rowOff>111216</xdr:rowOff>
    </xdr:to>
    <xdr:sp macro="" textlink="">
      <xdr:nvSpPr>
        <xdr:cNvPr id="192" name="楕円 191">
          <a:extLst>
            <a:ext uri="{FF2B5EF4-FFF2-40B4-BE49-F238E27FC236}">
              <a16:creationId xmlns:a16="http://schemas.microsoft.com/office/drawing/2014/main" id="{C5A2A132-9213-404B-B0B0-815C3766B1BA}"/>
            </a:ext>
          </a:extLst>
        </xdr:cNvPr>
        <xdr:cNvSpPr/>
      </xdr:nvSpPr>
      <xdr:spPr>
        <a:xfrm>
          <a:off x="3746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60416</xdr:rowOff>
    </xdr:from>
    <xdr:to>
      <xdr:col>24</xdr:col>
      <xdr:colOff>63500</xdr:colOff>
      <xdr:row>63</xdr:row>
      <xdr:rowOff>97972</xdr:rowOff>
    </xdr:to>
    <xdr:cxnSp macro="">
      <xdr:nvCxnSpPr>
        <xdr:cNvPr id="193" name="直線コネクタ 192">
          <a:extLst>
            <a:ext uri="{FF2B5EF4-FFF2-40B4-BE49-F238E27FC236}">
              <a16:creationId xmlns:a16="http://schemas.microsoft.com/office/drawing/2014/main" id="{992EDCE7-7016-40D0-9DCC-0F29143BE5D0}"/>
            </a:ext>
          </a:extLst>
        </xdr:cNvPr>
        <xdr:cNvCxnSpPr/>
      </xdr:nvCxnSpPr>
      <xdr:spPr>
        <a:xfrm>
          <a:off x="3797300" y="1086176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145143</xdr:rowOff>
    </xdr:from>
    <xdr:to>
      <xdr:col>15</xdr:col>
      <xdr:colOff>101600</xdr:colOff>
      <xdr:row>63</xdr:row>
      <xdr:rowOff>75293</xdr:rowOff>
    </xdr:to>
    <xdr:sp macro="" textlink="">
      <xdr:nvSpPr>
        <xdr:cNvPr id="194" name="楕円 193">
          <a:extLst>
            <a:ext uri="{FF2B5EF4-FFF2-40B4-BE49-F238E27FC236}">
              <a16:creationId xmlns:a16="http://schemas.microsoft.com/office/drawing/2014/main" id="{A7D87B51-9CE2-42B8-9D07-CEAFEF56F1BB}"/>
            </a:ext>
          </a:extLst>
        </xdr:cNvPr>
        <xdr:cNvSpPr/>
      </xdr:nvSpPr>
      <xdr:spPr>
        <a:xfrm>
          <a:off x="2857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24493</xdr:rowOff>
    </xdr:from>
    <xdr:to>
      <xdr:col>19</xdr:col>
      <xdr:colOff>177800</xdr:colOff>
      <xdr:row>63</xdr:row>
      <xdr:rowOff>60416</xdr:rowOff>
    </xdr:to>
    <xdr:cxnSp macro="">
      <xdr:nvCxnSpPr>
        <xdr:cNvPr id="195" name="直線コネクタ 194">
          <a:extLst>
            <a:ext uri="{FF2B5EF4-FFF2-40B4-BE49-F238E27FC236}">
              <a16:creationId xmlns:a16="http://schemas.microsoft.com/office/drawing/2014/main" id="{71B0AB16-B064-4DE2-8396-D9FA44B0D82F}"/>
            </a:ext>
          </a:extLst>
        </xdr:cNvPr>
        <xdr:cNvCxnSpPr/>
      </xdr:nvCxnSpPr>
      <xdr:spPr>
        <a:xfrm>
          <a:off x="2908300" y="108258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96" name="楕円 195">
          <a:extLst>
            <a:ext uri="{FF2B5EF4-FFF2-40B4-BE49-F238E27FC236}">
              <a16:creationId xmlns:a16="http://schemas.microsoft.com/office/drawing/2014/main" id="{0F5A9C93-381F-4D3C-BFC5-DD6B8AC88DAA}"/>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24493</xdr:rowOff>
    </xdr:to>
    <xdr:cxnSp macro="">
      <xdr:nvCxnSpPr>
        <xdr:cNvPr id="197" name="直線コネクタ 196">
          <a:extLst>
            <a:ext uri="{FF2B5EF4-FFF2-40B4-BE49-F238E27FC236}">
              <a16:creationId xmlns:a16="http://schemas.microsoft.com/office/drawing/2014/main" id="{780DA5C1-6BA2-49D8-8A3C-9FC04BFED5B0}"/>
            </a:ext>
          </a:extLst>
        </xdr:cNvPr>
        <xdr:cNvCxnSpPr/>
      </xdr:nvCxnSpPr>
      <xdr:spPr>
        <a:xfrm>
          <a:off x="2019300" y="107899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73297</xdr:rowOff>
    </xdr:from>
    <xdr:to>
      <xdr:col>6</xdr:col>
      <xdr:colOff>38100</xdr:colOff>
      <xdr:row>63</xdr:row>
      <xdr:rowOff>3447</xdr:rowOff>
    </xdr:to>
    <xdr:sp macro="" textlink="">
      <xdr:nvSpPr>
        <xdr:cNvPr id="198" name="楕円 197">
          <a:extLst>
            <a:ext uri="{FF2B5EF4-FFF2-40B4-BE49-F238E27FC236}">
              <a16:creationId xmlns:a16="http://schemas.microsoft.com/office/drawing/2014/main" id="{5F3E55F2-23F9-46B7-B338-1B5844291035}"/>
            </a:ext>
          </a:extLst>
        </xdr:cNvPr>
        <xdr:cNvSpPr/>
      </xdr:nvSpPr>
      <xdr:spPr>
        <a:xfrm>
          <a:off x="1079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124097</xdr:rowOff>
    </xdr:from>
    <xdr:to>
      <xdr:col>10</xdr:col>
      <xdr:colOff>114300</xdr:colOff>
      <xdr:row>62</xdr:row>
      <xdr:rowOff>160020</xdr:rowOff>
    </xdr:to>
    <xdr:cxnSp macro="">
      <xdr:nvCxnSpPr>
        <xdr:cNvPr id="199" name="直線コネクタ 198">
          <a:extLst>
            <a:ext uri="{FF2B5EF4-FFF2-40B4-BE49-F238E27FC236}">
              <a16:creationId xmlns:a16="http://schemas.microsoft.com/office/drawing/2014/main" id="{BD63651A-962C-4D6C-AD0A-9305BD21FD36}"/>
            </a:ext>
          </a:extLst>
        </xdr:cNvPr>
        <xdr:cNvCxnSpPr/>
      </xdr:nvCxnSpPr>
      <xdr:spPr>
        <a:xfrm>
          <a:off x="1130300" y="107539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CCD701CF-1696-4E4F-85E3-2AD1E835481F}"/>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201" name="n_2aveValue【体育館・プール】&#10;有形固定資産減価償却率">
          <a:extLst>
            <a:ext uri="{FF2B5EF4-FFF2-40B4-BE49-F238E27FC236}">
              <a16:creationId xmlns:a16="http://schemas.microsoft.com/office/drawing/2014/main" id="{CBD6190D-EA15-482A-BD5F-6160E12B8071}"/>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3C286057-B91F-4CBD-BE7C-CA0D49769677}"/>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203" name="n_4aveValue【体育館・プール】&#10;有形固定資産減価償却率">
          <a:extLst>
            <a:ext uri="{FF2B5EF4-FFF2-40B4-BE49-F238E27FC236}">
              <a16:creationId xmlns:a16="http://schemas.microsoft.com/office/drawing/2014/main" id="{F09C79D1-F277-4248-8D19-B4F4F53F51F5}"/>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102343</xdr:rowOff>
    </xdr:from>
    <xdr:ext cx="405111" cy="259045"/>
    <xdr:sp macro="" textlink="">
      <xdr:nvSpPr>
        <xdr:cNvPr id="204" name="n_1mainValue【体育館・プール】&#10;有形固定資産減価償却率">
          <a:extLst>
            <a:ext uri="{FF2B5EF4-FFF2-40B4-BE49-F238E27FC236}">
              <a16:creationId xmlns:a16="http://schemas.microsoft.com/office/drawing/2014/main" id="{FCC52426-DACA-4CB9-B7DA-9BEF83431515}"/>
            </a:ext>
          </a:extLst>
        </xdr:cNvPr>
        <xdr:cNvSpPr txBox="1"/>
      </xdr:nvSpPr>
      <xdr:spPr>
        <a:xfrm>
          <a:off x="35820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66420</xdr:rowOff>
    </xdr:from>
    <xdr:ext cx="405111" cy="259045"/>
    <xdr:sp macro="" textlink="">
      <xdr:nvSpPr>
        <xdr:cNvPr id="205" name="n_2mainValue【体育館・プール】&#10;有形固定資産減価償却率">
          <a:extLst>
            <a:ext uri="{FF2B5EF4-FFF2-40B4-BE49-F238E27FC236}">
              <a16:creationId xmlns:a16="http://schemas.microsoft.com/office/drawing/2014/main" id="{9D910B85-02C6-46D9-AD30-81048E17111F}"/>
            </a:ext>
          </a:extLst>
        </xdr:cNvPr>
        <xdr:cNvSpPr txBox="1"/>
      </xdr:nvSpPr>
      <xdr:spPr>
        <a:xfrm>
          <a:off x="2705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206" name="n_3mainValue【体育館・プール】&#10;有形固定資産減価償却率">
          <a:extLst>
            <a:ext uri="{FF2B5EF4-FFF2-40B4-BE49-F238E27FC236}">
              <a16:creationId xmlns:a16="http://schemas.microsoft.com/office/drawing/2014/main" id="{317DBD36-21EE-4438-9A9D-1387F6F0852E}"/>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166024</xdr:rowOff>
    </xdr:from>
    <xdr:ext cx="405111" cy="259045"/>
    <xdr:sp macro="" textlink="">
      <xdr:nvSpPr>
        <xdr:cNvPr id="207" name="n_4mainValue【体育館・プール】&#10;有形固定資産減価償却率">
          <a:extLst>
            <a:ext uri="{FF2B5EF4-FFF2-40B4-BE49-F238E27FC236}">
              <a16:creationId xmlns:a16="http://schemas.microsoft.com/office/drawing/2014/main" id="{75DD6689-40EA-4201-A58D-ECE2A7A59FA2}"/>
            </a:ext>
          </a:extLst>
        </xdr:cNvPr>
        <xdr:cNvSpPr txBox="1"/>
      </xdr:nvSpPr>
      <xdr:spPr>
        <a:xfrm>
          <a:off x="927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ED65181-39AE-429B-AD41-24BFB3A4B7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4C7B4CA-8530-41AC-B884-2CC4EC2F39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9818302-61F0-4618-8A53-2226FC3843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AEB1CD4-C9D8-4BA4-BB55-F6F39F2FFD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F220AA9-0A10-4F70-8034-E044E6B4D3C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5028EA2-FE35-4AF1-9D55-98F6797688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48D6EB2-C800-459B-9DB1-56ED535F33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A5F07B8-7A0A-4589-AB64-147F79C237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F2226E2-6B88-4780-BA1D-2B620B7781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224251C-E5F9-4DDA-A8F0-8BFD3FECF4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81E1C6F-B603-480A-BC51-4567B223DE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7CBD10B-94A4-4139-8B9E-75C420488CF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1EF6A04-22EC-4A5F-BED0-577DE1269B6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290BAE35-5547-495E-B824-52F5B0DFE02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2EDC673-F59D-4105-9150-0F0C1996268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81CBC9F-0386-4736-9FA6-F06A6D5FB0B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2268FD2-AEC4-4C3D-9E3D-2B66A0E138D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7FD3338-0556-4FB6-9734-D0C2561D978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86EC129-2023-4702-A25C-C7AC0F5F847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95955C64-7F7B-49E0-A57C-CBF63FD759E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6F557D8-7968-404B-A0E8-086E4243E6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7E298C44-D69A-4DA5-BE19-196043A408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41B40C8D-042B-4A6C-8A6D-31F3D07E1ED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79EAB6DF-79C2-47ED-BACC-70C8C12DA302}"/>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2606AB88-32A3-4524-AB82-C8D22035BCE1}"/>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92C11878-F754-41BC-8B2B-DDA4209680DB}"/>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BF3D776F-F617-41C3-8082-7EA7190DF26C}"/>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FF81B7E9-C514-4171-B0CF-E4E574068E6D}"/>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a:extLst>
            <a:ext uri="{FF2B5EF4-FFF2-40B4-BE49-F238E27FC236}">
              <a16:creationId xmlns:a16="http://schemas.microsoft.com/office/drawing/2014/main" id="{399A1979-2E4E-4078-A27C-83B42D9BF349}"/>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1DD976A9-AC9F-4984-B3C3-385532DC43D9}"/>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378DB171-DAFD-4920-9388-1631C5DFE909}"/>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94C3D7B9-C6B6-4BFA-84D5-8C94234E81BF}"/>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E2D30AFF-8273-4164-AA6C-E173E77FFB4F}"/>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4545DE40-914F-41D6-BDDE-D04340674123}"/>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5A0224F-0ACE-4535-879C-BB7A44DCE3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EE2FC25-16AB-45F1-9927-FCD93823BC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EB259C2-0D57-4554-8DE9-69572F407C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E7A96EB-63DB-4F17-A0FC-0DD3DD013E2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7786C7B-1C75-4D62-901B-24710D37BA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31750</xdr:rowOff>
    </xdr:from>
    <xdr:to>
      <xdr:col>55</xdr:col>
      <xdr:colOff>50800</xdr:colOff>
      <xdr:row>62</xdr:row>
      <xdr:rowOff>133350</xdr:rowOff>
    </xdr:to>
    <xdr:sp macro="" textlink="">
      <xdr:nvSpPr>
        <xdr:cNvPr id="247" name="楕円 246">
          <a:extLst>
            <a:ext uri="{FF2B5EF4-FFF2-40B4-BE49-F238E27FC236}">
              <a16:creationId xmlns:a16="http://schemas.microsoft.com/office/drawing/2014/main" id="{91C0A713-D9B0-41B9-9872-CD4C9B96D4B6}"/>
            </a:ext>
          </a:extLst>
        </xdr:cNvPr>
        <xdr:cNvSpPr/>
      </xdr:nvSpPr>
      <xdr:spPr>
        <a:xfrm>
          <a:off x="104267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10177</xdr:rowOff>
    </xdr:from>
    <xdr:ext cx="469744" cy="259045"/>
    <xdr:sp macro="" textlink="">
      <xdr:nvSpPr>
        <xdr:cNvPr id="248" name="【体育館・プール】&#10;一人当たり面積該当値テキスト">
          <a:extLst>
            <a:ext uri="{FF2B5EF4-FFF2-40B4-BE49-F238E27FC236}">
              <a16:creationId xmlns:a16="http://schemas.microsoft.com/office/drawing/2014/main" id="{1D65C131-F727-420B-B1AF-53B05E0BA955}"/>
            </a:ext>
          </a:extLst>
        </xdr:cNvPr>
        <xdr:cNvSpPr txBox="1"/>
      </xdr:nvSpPr>
      <xdr:spPr>
        <a:xfrm>
          <a:off x="10515600" y="10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34290</xdr:rowOff>
    </xdr:from>
    <xdr:to>
      <xdr:col>50</xdr:col>
      <xdr:colOff>165100</xdr:colOff>
      <xdr:row>62</xdr:row>
      <xdr:rowOff>135890</xdr:rowOff>
    </xdr:to>
    <xdr:sp macro="" textlink="">
      <xdr:nvSpPr>
        <xdr:cNvPr id="249" name="楕円 248">
          <a:extLst>
            <a:ext uri="{FF2B5EF4-FFF2-40B4-BE49-F238E27FC236}">
              <a16:creationId xmlns:a16="http://schemas.microsoft.com/office/drawing/2014/main" id="{6999B439-E645-4684-A7ED-D197A2D88CE8}"/>
            </a:ext>
          </a:extLst>
        </xdr:cNvPr>
        <xdr:cNvSpPr/>
      </xdr:nvSpPr>
      <xdr:spPr>
        <a:xfrm>
          <a:off x="95885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82550</xdr:rowOff>
    </xdr:from>
    <xdr:to>
      <xdr:col>55</xdr:col>
      <xdr:colOff>0</xdr:colOff>
      <xdr:row>62</xdr:row>
      <xdr:rowOff>85090</xdr:rowOff>
    </xdr:to>
    <xdr:cxnSp macro="">
      <xdr:nvCxnSpPr>
        <xdr:cNvPr id="250" name="直線コネクタ 249">
          <a:extLst>
            <a:ext uri="{FF2B5EF4-FFF2-40B4-BE49-F238E27FC236}">
              <a16:creationId xmlns:a16="http://schemas.microsoft.com/office/drawing/2014/main" id="{721ECB97-778A-4194-98D5-A8B4C70756B7}"/>
            </a:ext>
          </a:extLst>
        </xdr:cNvPr>
        <xdr:cNvCxnSpPr/>
      </xdr:nvCxnSpPr>
      <xdr:spPr>
        <a:xfrm flipV="1">
          <a:off x="9639300" y="107124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33020</xdr:rowOff>
    </xdr:from>
    <xdr:to>
      <xdr:col>46</xdr:col>
      <xdr:colOff>38100</xdr:colOff>
      <xdr:row>62</xdr:row>
      <xdr:rowOff>134620</xdr:rowOff>
    </xdr:to>
    <xdr:sp macro="" textlink="">
      <xdr:nvSpPr>
        <xdr:cNvPr id="251" name="楕円 250">
          <a:extLst>
            <a:ext uri="{FF2B5EF4-FFF2-40B4-BE49-F238E27FC236}">
              <a16:creationId xmlns:a16="http://schemas.microsoft.com/office/drawing/2014/main" id="{BC6D6ECF-64CD-4EC3-9684-6F47B99F5F3E}"/>
            </a:ext>
          </a:extLst>
        </xdr:cNvPr>
        <xdr:cNvSpPr/>
      </xdr:nvSpPr>
      <xdr:spPr>
        <a:xfrm>
          <a:off x="8699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83820</xdr:rowOff>
    </xdr:from>
    <xdr:to>
      <xdr:col>50</xdr:col>
      <xdr:colOff>114300</xdr:colOff>
      <xdr:row>62</xdr:row>
      <xdr:rowOff>85090</xdr:rowOff>
    </xdr:to>
    <xdr:cxnSp macro="">
      <xdr:nvCxnSpPr>
        <xdr:cNvPr id="252" name="直線コネクタ 251">
          <a:extLst>
            <a:ext uri="{FF2B5EF4-FFF2-40B4-BE49-F238E27FC236}">
              <a16:creationId xmlns:a16="http://schemas.microsoft.com/office/drawing/2014/main" id="{D9F2D867-0188-47B8-A7F0-188546FE29AA}"/>
            </a:ext>
          </a:extLst>
        </xdr:cNvPr>
        <xdr:cNvCxnSpPr/>
      </xdr:nvCxnSpPr>
      <xdr:spPr>
        <a:xfrm>
          <a:off x="8750300" y="107137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34290</xdr:rowOff>
    </xdr:from>
    <xdr:to>
      <xdr:col>41</xdr:col>
      <xdr:colOff>101600</xdr:colOff>
      <xdr:row>62</xdr:row>
      <xdr:rowOff>135890</xdr:rowOff>
    </xdr:to>
    <xdr:sp macro="" textlink="">
      <xdr:nvSpPr>
        <xdr:cNvPr id="253" name="楕円 252">
          <a:extLst>
            <a:ext uri="{FF2B5EF4-FFF2-40B4-BE49-F238E27FC236}">
              <a16:creationId xmlns:a16="http://schemas.microsoft.com/office/drawing/2014/main" id="{4E5BCA7A-0EEE-4C4A-B229-7123CD64DFB4}"/>
            </a:ext>
          </a:extLst>
        </xdr:cNvPr>
        <xdr:cNvSpPr/>
      </xdr:nvSpPr>
      <xdr:spPr>
        <a:xfrm>
          <a:off x="78105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83820</xdr:rowOff>
    </xdr:from>
    <xdr:to>
      <xdr:col>45</xdr:col>
      <xdr:colOff>177800</xdr:colOff>
      <xdr:row>62</xdr:row>
      <xdr:rowOff>85090</xdr:rowOff>
    </xdr:to>
    <xdr:cxnSp macro="">
      <xdr:nvCxnSpPr>
        <xdr:cNvPr id="254" name="直線コネクタ 253">
          <a:extLst>
            <a:ext uri="{FF2B5EF4-FFF2-40B4-BE49-F238E27FC236}">
              <a16:creationId xmlns:a16="http://schemas.microsoft.com/office/drawing/2014/main" id="{8549A4F6-4735-450F-9663-A60230BF352E}"/>
            </a:ext>
          </a:extLst>
        </xdr:cNvPr>
        <xdr:cNvCxnSpPr/>
      </xdr:nvCxnSpPr>
      <xdr:spPr>
        <a:xfrm flipV="1">
          <a:off x="7861300" y="107137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33020</xdr:rowOff>
    </xdr:from>
    <xdr:to>
      <xdr:col>36</xdr:col>
      <xdr:colOff>165100</xdr:colOff>
      <xdr:row>62</xdr:row>
      <xdr:rowOff>134620</xdr:rowOff>
    </xdr:to>
    <xdr:sp macro="" textlink="">
      <xdr:nvSpPr>
        <xdr:cNvPr id="255" name="楕円 254">
          <a:extLst>
            <a:ext uri="{FF2B5EF4-FFF2-40B4-BE49-F238E27FC236}">
              <a16:creationId xmlns:a16="http://schemas.microsoft.com/office/drawing/2014/main" id="{D401F5E9-4811-4D9E-9F13-F2C82024E12D}"/>
            </a:ext>
          </a:extLst>
        </xdr:cNvPr>
        <xdr:cNvSpPr/>
      </xdr:nvSpPr>
      <xdr:spPr>
        <a:xfrm>
          <a:off x="6921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83820</xdr:rowOff>
    </xdr:from>
    <xdr:to>
      <xdr:col>41</xdr:col>
      <xdr:colOff>50800</xdr:colOff>
      <xdr:row>62</xdr:row>
      <xdr:rowOff>85090</xdr:rowOff>
    </xdr:to>
    <xdr:cxnSp macro="">
      <xdr:nvCxnSpPr>
        <xdr:cNvPr id="256" name="直線コネクタ 255">
          <a:extLst>
            <a:ext uri="{FF2B5EF4-FFF2-40B4-BE49-F238E27FC236}">
              <a16:creationId xmlns:a16="http://schemas.microsoft.com/office/drawing/2014/main" id="{22E90FF5-ED9F-42D2-AC31-2AC7AC4D4B36}"/>
            </a:ext>
          </a:extLst>
        </xdr:cNvPr>
        <xdr:cNvCxnSpPr/>
      </xdr:nvCxnSpPr>
      <xdr:spPr>
        <a:xfrm>
          <a:off x="6972300" y="107137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257" name="n_1aveValue【体育館・プール】&#10;一人当たり面積">
          <a:extLst>
            <a:ext uri="{FF2B5EF4-FFF2-40B4-BE49-F238E27FC236}">
              <a16:creationId xmlns:a16="http://schemas.microsoft.com/office/drawing/2014/main" id="{3448D1F0-927D-4097-ABD8-EE5AD3C55CFE}"/>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258" name="n_2aveValue【体育館・プール】&#10;一人当たり面積">
          <a:extLst>
            <a:ext uri="{FF2B5EF4-FFF2-40B4-BE49-F238E27FC236}">
              <a16:creationId xmlns:a16="http://schemas.microsoft.com/office/drawing/2014/main" id="{6451E880-5497-4C86-8640-C5D63D1092CE}"/>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259" name="n_3aveValue【体育館・プール】&#10;一人当たり面積">
          <a:extLst>
            <a:ext uri="{FF2B5EF4-FFF2-40B4-BE49-F238E27FC236}">
              <a16:creationId xmlns:a16="http://schemas.microsoft.com/office/drawing/2014/main" id="{AB981B65-C02A-4397-B348-BD9DB6B4EB14}"/>
            </a:ext>
          </a:extLst>
        </xdr:cNvPr>
        <xdr:cNvSpPr txBox="1"/>
      </xdr:nvSpPr>
      <xdr:spPr>
        <a:xfrm>
          <a:off x="7626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260" name="n_4aveValue【体育館・プール】&#10;一人当たり面積">
          <a:extLst>
            <a:ext uri="{FF2B5EF4-FFF2-40B4-BE49-F238E27FC236}">
              <a16:creationId xmlns:a16="http://schemas.microsoft.com/office/drawing/2014/main" id="{AD1CF185-6ADB-4A81-9FF1-2B942D4D21CD}"/>
            </a:ext>
          </a:extLst>
        </xdr:cNvPr>
        <xdr:cNvSpPr txBox="1"/>
      </xdr:nvSpPr>
      <xdr:spPr>
        <a:xfrm>
          <a:off x="6737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127017</xdr:rowOff>
    </xdr:from>
    <xdr:ext cx="469744" cy="259045"/>
    <xdr:sp macro="" textlink="">
      <xdr:nvSpPr>
        <xdr:cNvPr id="261" name="n_1mainValue【体育館・プール】&#10;一人当たり面積">
          <a:extLst>
            <a:ext uri="{FF2B5EF4-FFF2-40B4-BE49-F238E27FC236}">
              <a16:creationId xmlns:a16="http://schemas.microsoft.com/office/drawing/2014/main" id="{2BA0B48E-06D5-4FC1-BDAB-28A0A6D5D317}"/>
            </a:ext>
          </a:extLst>
        </xdr:cNvPr>
        <xdr:cNvSpPr txBox="1"/>
      </xdr:nvSpPr>
      <xdr:spPr>
        <a:xfrm>
          <a:off x="9391727"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125747</xdr:rowOff>
    </xdr:from>
    <xdr:ext cx="469744" cy="259045"/>
    <xdr:sp macro="" textlink="">
      <xdr:nvSpPr>
        <xdr:cNvPr id="262" name="n_2mainValue【体育館・プール】&#10;一人当たり面積">
          <a:extLst>
            <a:ext uri="{FF2B5EF4-FFF2-40B4-BE49-F238E27FC236}">
              <a16:creationId xmlns:a16="http://schemas.microsoft.com/office/drawing/2014/main" id="{135F17F6-14C7-4CC4-B173-F682DA12F0CE}"/>
            </a:ext>
          </a:extLst>
        </xdr:cNvPr>
        <xdr:cNvSpPr txBox="1"/>
      </xdr:nvSpPr>
      <xdr:spPr>
        <a:xfrm>
          <a:off x="8515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127017</xdr:rowOff>
    </xdr:from>
    <xdr:ext cx="469744" cy="259045"/>
    <xdr:sp macro="" textlink="">
      <xdr:nvSpPr>
        <xdr:cNvPr id="263" name="n_3mainValue【体育館・プール】&#10;一人当たり面積">
          <a:extLst>
            <a:ext uri="{FF2B5EF4-FFF2-40B4-BE49-F238E27FC236}">
              <a16:creationId xmlns:a16="http://schemas.microsoft.com/office/drawing/2014/main" id="{214E51BD-9F03-4484-9D97-1EB4871BBEFF}"/>
            </a:ext>
          </a:extLst>
        </xdr:cNvPr>
        <xdr:cNvSpPr txBox="1"/>
      </xdr:nvSpPr>
      <xdr:spPr>
        <a:xfrm>
          <a:off x="7626427"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125747</xdr:rowOff>
    </xdr:from>
    <xdr:ext cx="469744" cy="259045"/>
    <xdr:sp macro="" textlink="">
      <xdr:nvSpPr>
        <xdr:cNvPr id="264" name="n_4mainValue【体育館・プール】&#10;一人当たり面積">
          <a:extLst>
            <a:ext uri="{FF2B5EF4-FFF2-40B4-BE49-F238E27FC236}">
              <a16:creationId xmlns:a16="http://schemas.microsoft.com/office/drawing/2014/main" id="{85151611-C4EF-4AA5-AACB-B4B666E28447}"/>
            </a:ext>
          </a:extLst>
        </xdr:cNvPr>
        <xdr:cNvSpPr txBox="1"/>
      </xdr:nvSpPr>
      <xdr:spPr>
        <a:xfrm>
          <a:off x="6737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FDEEDD4-733D-4C7E-ACF1-3ECFE92174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26D8017-E697-4238-853A-E489AE74C7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991023E-BEC4-4172-A9CF-4E6476A828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2A84B98-7097-43B6-889D-41F376F1EB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DC2EF85-4318-46CA-BE76-36B43929F80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8DA9178-37FE-4E13-841F-7791176AAE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15CFED6-6401-4D7C-8EC5-1498D4C440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26C8DDC-1D68-4ADC-9C93-2B4F2DE801A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B669658A-062A-47B6-8FEB-89EDF03149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2BDB8E1D-007A-4FCA-B908-09C9AA0F0C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9FD14981-F3D0-4CC1-A825-F5CC9238298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77B2519A-A662-4680-A3A4-991BF85784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E73F7B80-EFC0-4F20-81A7-36C5BCF89D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70A83B34-E6F2-416D-BED6-70BD2912E6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90AE6325-3CD3-467F-8147-9E545C856B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7BA48066-A77E-4668-99AE-B8459087E17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A7BE9D5A-954F-4229-A104-2DD76D97C95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F4D4F32-0EA0-43DF-9D70-6BDB01F979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92C75B06-4F91-4010-BDB0-6B2721B305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721BADDF-5645-43CF-815F-E66E5C1E67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7574AEF1-0356-4989-84BF-54F031C485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19D64266-3C30-422E-AB74-436A79200AB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59D53CDC-C329-417D-91DC-821DD91521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8367CEB7-61DB-4114-B5B1-B594FC0522E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EC02CA1-727B-4ADC-ABED-ECC2043315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5AB1E42D-9B27-4A72-92DD-3EC4CDC3E57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408FE8AE-975D-44C9-B8D2-A3CB7BF00EA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51CACCB4-31E4-47B6-B32F-95F06B0E750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E170B401-D3D1-4B05-99AD-72BC613F28F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835BBB59-8974-4028-BE37-86B509CEE79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B96ED0A7-354D-4222-B808-6AFD47D42C9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0210F6FC-1A05-4304-9E0C-4BF6F058E2B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17734A1C-94FB-48FE-B4A3-6C1019EADE1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2BE50928-2D5D-43D6-8A54-917FC5B9AD1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75F5E623-6C85-411E-8FB2-57E3E6695A1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5B401B01-FF27-452B-9720-D47EEDFC256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967114BC-D7C4-4802-8F3B-22F8FB87AF2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957F55A6-2C2F-40BD-B31D-679594B276C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038D6FB4-0472-4F8B-8E45-150BD2D3302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AE46DC1F-1496-4529-A1AC-C9460DDA727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5" name="直線コネクタ 304">
          <a:extLst>
            <a:ext uri="{FF2B5EF4-FFF2-40B4-BE49-F238E27FC236}">
              <a16:creationId xmlns:a16="http://schemas.microsoft.com/office/drawing/2014/main" id="{44476B77-DD71-4CBC-99A1-529FF2DD632E}"/>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E6C70F51-17FE-45CC-8A7C-13A39EAE8FDE}"/>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7" name="直線コネクタ 306">
          <a:extLst>
            <a:ext uri="{FF2B5EF4-FFF2-40B4-BE49-F238E27FC236}">
              <a16:creationId xmlns:a16="http://schemas.microsoft.com/office/drawing/2014/main" id="{2D203C47-8833-40E7-AC4C-01EF14BD419E}"/>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0A0B4D8C-0557-4055-AF5C-8305A2FF5B1F}"/>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9" name="直線コネクタ 308">
          <a:extLst>
            <a:ext uri="{FF2B5EF4-FFF2-40B4-BE49-F238E27FC236}">
              <a16:creationId xmlns:a16="http://schemas.microsoft.com/office/drawing/2014/main" id="{4949F924-4777-4416-A44B-388B68C8D317}"/>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C9733D09-8410-4C65-9883-6422C6ADD16F}"/>
            </a:ext>
          </a:extLst>
        </xdr:cNvPr>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11" name="フローチャート: 判断 310">
          <a:extLst>
            <a:ext uri="{FF2B5EF4-FFF2-40B4-BE49-F238E27FC236}">
              <a16:creationId xmlns:a16="http://schemas.microsoft.com/office/drawing/2014/main" id="{3070A048-10A0-4DBF-893A-CD4606323EA2}"/>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12" name="フローチャート: 判断 311">
          <a:extLst>
            <a:ext uri="{FF2B5EF4-FFF2-40B4-BE49-F238E27FC236}">
              <a16:creationId xmlns:a16="http://schemas.microsoft.com/office/drawing/2014/main" id="{0CDEFAEF-ED26-4DA8-AA3A-AFC4EB8D3103}"/>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13" name="フローチャート: 判断 312">
          <a:extLst>
            <a:ext uri="{FF2B5EF4-FFF2-40B4-BE49-F238E27FC236}">
              <a16:creationId xmlns:a16="http://schemas.microsoft.com/office/drawing/2014/main" id="{55BCBD09-68E2-437C-BEED-861C3F2A2984}"/>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314" name="フローチャート: 判断 313">
          <a:extLst>
            <a:ext uri="{FF2B5EF4-FFF2-40B4-BE49-F238E27FC236}">
              <a16:creationId xmlns:a16="http://schemas.microsoft.com/office/drawing/2014/main" id="{F2E868CE-076D-4ABF-9548-CC3661CD484C}"/>
            </a:ext>
          </a:extLst>
        </xdr:cNvPr>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315" name="フローチャート: 判断 314">
          <a:extLst>
            <a:ext uri="{FF2B5EF4-FFF2-40B4-BE49-F238E27FC236}">
              <a16:creationId xmlns:a16="http://schemas.microsoft.com/office/drawing/2014/main" id="{0C3E494F-CCFF-49FF-9EC8-9EE552F88323}"/>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64821A0-145B-4EAE-B0A9-4661B544CBD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198720F6-BCFE-4F22-BAA3-E41AEBFB63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61D93F67-2A0C-45B4-B179-E52A4E35341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AEC0907A-5E7D-4645-A70E-F254CD18ADA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1D2410F-58DF-48CD-A90E-CBFBB7826B0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162561</xdr:rowOff>
    </xdr:from>
    <xdr:to>
      <xdr:col>24</xdr:col>
      <xdr:colOff>114300</xdr:colOff>
      <xdr:row>106</xdr:row>
      <xdr:rowOff>92711</xdr:rowOff>
    </xdr:to>
    <xdr:sp macro="" textlink="">
      <xdr:nvSpPr>
        <xdr:cNvPr id="321" name="楕円 320">
          <a:extLst>
            <a:ext uri="{FF2B5EF4-FFF2-40B4-BE49-F238E27FC236}">
              <a16:creationId xmlns:a16="http://schemas.microsoft.com/office/drawing/2014/main" id="{325E9450-527E-470D-A41C-1422CDA6202A}"/>
            </a:ext>
          </a:extLst>
        </xdr:cNvPr>
        <xdr:cNvSpPr/>
      </xdr:nvSpPr>
      <xdr:spPr>
        <a:xfrm>
          <a:off x="4584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140988</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C85A0F20-AE85-45A5-8763-972B9C6E6D75}"/>
            </a:ext>
          </a:extLst>
        </xdr:cNvPr>
        <xdr:cNvSpPr txBox="1"/>
      </xdr:nvSpPr>
      <xdr:spPr>
        <a:xfrm>
          <a:off x="4673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135889</xdr:rowOff>
    </xdr:from>
    <xdr:to>
      <xdr:col>20</xdr:col>
      <xdr:colOff>38100</xdr:colOff>
      <xdr:row>106</xdr:row>
      <xdr:rowOff>66039</xdr:rowOff>
    </xdr:to>
    <xdr:sp macro="" textlink="">
      <xdr:nvSpPr>
        <xdr:cNvPr id="323" name="楕円 322">
          <a:extLst>
            <a:ext uri="{FF2B5EF4-FFF2-40B4-BE49-F238E27FC236}">
              <a16:creationId xmlns:a16="http://schemas.microsoft.com/office/drawing/2014/main" id="{C972C46C-F14C-45E7-809F-ACA8C77FBAAA}"/>
            </a:ext>
          </a:extLst>
        </xdr:cNvPr>
        <xdr:cNvSpPr/>
      </xdr:nvSpPr>
      <xdr:spPr>
        <a:xfrm>
          <a:off x="3746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15239</xdr:rowOff>
    </xdr:from>
    <xdr:to>
      <xdr:col>24</xdr:col>
      <xdr:colOff>63500</xdr:colOff>
      <xdr:row>106</xdr:row>
      <xdr:rowOff>41911</xdr:rowOff>
    </xdr:to>
    <xdr:cxnSp macro="">
      <xdr:nvCxnSpPr>
        <xdr:cNvPr id="324" name="直線コネクタ 323">
          <a:extLst>
            <a:ext uri="{FF2B5EF4-FFF2-40B4-BE49-F238E27FC236}">
              <a16:creationId xmlns:a16="http://schemas.microsoft.com/office/drawing/2014/main" id="{E09B1FFA-E116-4554-AB4F-B272569C9BA5}"/>
            </a:ext>
          </a:extLst>
        </xdr:cNvPr>
        <xdr:cNvCxnSpPr/>
      </xdr:nvCxnSpPr>
      <xdr:spPr>
        <a:xfrm>
          <a:off x="3797300" y="181889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93980</xdr:rowOff>
    </xdr:from>
    <xdr:to>
      <xdr:col>15</xdr:col>
      <xdr:colOff>101600</xdr:colOff>
      <xdr:row>106</xdr:row>
      <xdr:rowOff>24130</xdr:rowOff>
    </xdr:to>
    <xdr:sp macro="" textlink="">
      <xdr:nvSpPr>
        <xdr:cNvPr id="325" name="楕円 324">
          <a:extLst>
            <a:ext uri="{FF2B5EF4-FFF2-40B4-BE49-F238E27FC236}">
              <a16:creationId xmlns:a16="http://schemas.microsoft.com/office/drawing/2014/main" id="{47E9F345-AE6B-4D3E-91AB-9E6DAC9A69CE}"/>
            </a:ext>
          </a:extLst>
        </xdr:cNvPr>
        <xdr:cNvSpPr/>
      </xdr:nvSpPr>
      <xdr:spPr>
        <a:xfrm>
          <a:off x="2857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144780</xdr:rowOff>
    </xdr:from>
    <xdr:to>
      <xdr:col>19</xdr:col>
      <xdr:colOff>177800</xdr:colOff>
      <xdr:row>106</xdr:row>
      <xdr:rowOff>15239</xdr:rowOff>
    </xdr:to>
    <xdr:cxnSp macro="">
      <xdr:nvCxnSpPr>
        <xdr:cNvPr id="326" name="直線コネクタ 325">
          <a:extLst>
            <a:ext uri="{FF2B5EF4-FFF2-40B4-BE49-F238E27FC236}">
              <a16:creationId xmlns:a16="http://schemas.microsoft.com/office/drawing/2014/main" id="{788598D2-C15D-4CB0-840D-B38CB0DA5E76}"/>
            </a:ext>
          </a:extLst>
        </xdr:cNvPr>
        <xdr:cNvCxnSpPr/>
      </xdr:nvCxnSpPr>
      <xdr:spPr>
        <a:xfrm>
          <a:off x="2908300" y="18147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52070</xdr:rowOff>
    </xdr:from>
    <xdr:to>
      <xdr:col>10</xdr:col>
      <xdr:colOff>165100</xdr:colOff>
      <xdr:row>105</xdr:row>
      <xdr:rowOff>153670</xdr:rowOff>
    </xdr:to>
    <xdr:sp macro="" textlink="">
      <xdr:nvSpPr>
        <xdr:cNvPr id="327" name="楕円 326">
          <a:extLst>
            <a:ext uri="{FF2B5EF4-FFF2-40B4-BE49-F238E27FC236}">
              <a16:creationId xmlns:a16="http://schemas.microsoft.com/office/drawing/2014/main" id="{E058F563-4B26-40BE-AA63-2DAD9EBBD9B6}"/>
            </a:ext>
          </a:extLst>
        </xdr:cNvPr>
        <xdr:cNvSpPr/>
      </xdr:nvSpPr>
      <xdr:spPr>
        <a:xfrm>
          <a:off x="1968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102870</xdr:rowOff>
    </xdr:from>
    <xdr:to>
      <xdr:col>15</xdr:col>
      <xdr:colOff>50800</xdr:colOff>
      <xdr:row>105</xdr:row>
      <xdr:rowOff>144780</xdr:rowOff>
    </xdr:to>
    <xdr:cxnSp macro="">
      <xdr:nvCxnSpPr>
        <xdr:cNvPr id="328" name="直線コネクタ 327">
          <a:extLst>
            <a:ext uri="{FF2B5EF4-FFF2-40B4-BE49-F238E27FC236}">
              <a16:creationId xmlns:a16="http://schemas.microsoft.com/office/drawing/2014/main" id="{FA5B935E-6AAE-4429-9B45-2D583FF84624}"/>
            </a:ext>
          </a:extLst>
        </xdr:cNvPr>
        <xdr:cNvCxnSpPr/>
      </xdr:nvCxnSpPr>
      <xdr:spPr>
        <a:xfrm>
          <a:off x="2019300" y="1810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10161</xdr:rowOff>
    </xdr:from>
    <xdr:to>
      <xdr:col>6</xdr:col>
      <xdr:colOff>38100</xdr:colOff>
      <xdr:row>105</xdr:row>
      <xdr:rowOff>111761</xdr:rowOff>
    </xdr:to>
    <xdr:sp macro="" textlink="">
      <xdr:nvSpPr>
        <xdr:cNvPr id="329" name="楕円 328">
          <a:extLst>
            <a:ext uri="{FF2B5EF4-FFF2-40B4-BE49-F238E27FC236}">
              <a16:creationId xmlns:a16="http://schemas.microsoft.com/office/drawing/2014/main" id="{C6C06EE6-E411-4F56-A2D8-C643F881591C}"/>
            </a:ext>
          </a:extLst>
        </xdr:cNvPr>
        <xdr:cNvSpPr/>
      </xdr:nvSpPr>
      <xdr:spPr>
        <a:xfrm>
          <a:off x="1079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60961</xdr:rowOff>
    </xdr:from>
    <xdr:to>
      <xdr:col>10</xdr:col>
      <xdr:colOff>114300</xdr:colOff>
      <xdr:row>105</xdr:row>
      <xdr:rowOff>102870</xdr:rowOff>
    </xdr:to>
    <xdr:cxnSp macro="">
      <xdr:nvCxnSpPr>
        <xdr:cNvPr id="330" name="直線コネクタ 329">
          <a:extLst>
            <a:ext uri="{FF2B5EF4-FFF2-40B4-BE49-F238E27FC236}">
              <a16:creationId xmlns:a16="http://schemas.microsoft.com/office/drawing/2014/main" id="{E71CB7E2-A192-444A-8F79-46E5E8D2F258}"/>
            </a:ext>
          </a:extLst>
        </xdr:cNvPr>
        <xdr:cNvCxnSpPr/>
      </xdr:nvCxnSpPr>
      <xdr:spPr>
        <a:xfrm>
          <a:off x="1130300" y="1806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331" name="n_1aveValue【市民会館】&#10;有形固定資産減価償却率">
          <a:extLst>
            <a:ext uri="{FF2B5EF4-FFF2-40B4-BE49-F238E27FC236}">
              <a16:creationId xmlns:a16="http://schemas.microsoft.com/office/drawing/2014/main" id="{98C4C44D-0C7E-40E0-985C-45AA7C21BD49}"/>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332" name="n_2aveValue【市民会館】&#10;有形固定資産減価償却率">
          <a:extLst>
            <a:ext uri="{FF2B5EF4-FFF2-40B4-BE49-F238E27FC236}">
              <a16:creationId xmlns:a16="http://schemas.microsoft.com/office/drawing/2014/main" id="{1C2823E0-2580-4B3F-A4CF-66E734A2DADD}"/>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333" name="n_3aveValue【市民会館】&#10;有形固定資産減価償却率">
          <a:extLst>
            <a:ext uri="{FF2B5EF4-FFF2-40B4-BE49-F238E27FC236}">
              <a16:creationId xmlns:a16="http://schemas.microsoft.com/office/drawing/2014/main" id="{671D90FA-8F24-4BAF-A210-AE40E9D3A7E6}"/>
            </a:ext>
          </a:extLst>
        </xdr:cNvPr>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334" name="n_4aveValue【市民会館】&#10;有形固定資産減価償却率">
          <a:extLst>
            <a:ext uri="{FF2B5EF4-FFF2-40B4-BE49-F238E27FC236}">
              <a16:creationId xmlns:a16="http://schemas.microsoft.com/office/drawing/2014/main" id="{ABD53A65-D1CE-40C7-93AF-80D364C846E1}"/>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57166</xdr:rowOff>
    </xdr:from>
    <xdr:ext cx="405111" cy="259045"/>
    <xdr:sp macro="" textlink="">
      <xdr:nvSpPr>
        <xdr:cNvPr id="335" name="n_1mainValue【市民会館】&#10;有形固定資産減価償却率">
          <a:extLst>
            <a:ext uri="{FF2B5EF4-FFF2-40B4-BE49-F238E27FC236}">
              <a16:creationId xmlns:a16="http://schemas.microsoft.com/office/drawing/2014/main" id="{16E1DC0B-6A27-4D2E-9F1A-E280AB35D8AC}"/>
            </a:ext>
          </a:extLst>
        </xdr:cNvPr>
        <xdr:cNvSpPr txBox="1"/>
      </xdr:nvSpPr>
      <xdr:spPr>
        <a:xfrm>
          <a:off x="3582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15257</xdr:rowOff>
    </xdr:from>
    <xdr:ext cx="405111" cy="259045"/>
    <xdr:sp macro="" textlink="">
      <xdr:nvSpPr>
        <xdr:cNvPr id="336" name="n_2mainValue【市民会館】&#10;有形固定資産減価償却率">
          <a:extLst>
            <a:ext uri="{FF2B5EF4-FFF2-40B4-BE49-F238E27FC236}">
              <a16:creationId xmlns:a16="http://schemas.microsoft.com/office/drawing/2014/main" id="{2D6EF7FC-6BDF-443E-9E37-DFE8B59604B4}"/>
            </a:ext>
          </a:extLst>
        </xdr:cNvPr>
        <xdr:cNvSpPr txBox="1"/>
      </xdr:nvSpPr>
      <xdr:spPr>
        <a:xfrm>
          <a:off x="2705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144797</xdr:rowOff>
    </xdr:from>
    <xdr:ext cx="405111" cy="259045"/>
    <xdr:sp macro="" textlink="">
      <xdr:nvSpPr>
        <xdr:cNvPr id="337" name="n_3mainValue【市民会館】&#10;有形固定資産減価償却率">
          <a:extLst>
            <a:ext uri="{FF2B5EF4-FFF2-40B4-BE49-F238E27FC236}">
              <a16:creationId xmlns:a16="http://schemas.microsoft.com/office/drawing/2014/main" id="{F2AA449E-8F6A-46A4-827A-894A96D71727}"/>
            </a:ext>
          </a:extLst>
        </xdr:cNvPr>
        <xdr:cNvSpPr txBox="1"/>
      </xdr:nvSpPr>
      <xdr:spPr>
        <a:xfrm>
          <a:off x="1816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102888</xdr:rowOff>
    </xdr:from>
    <xdr:ext cx="405111" cy="259045"/>
    <xdr:sp macro="" textlink="">
      <xdr:nvSpPr>
        <xdr:cNvPr id="338" name="n_4mainValue【市民会館】&#10;有形固定資産減価償却率">
          <a:extLst>
            <a:ext uri="{FF2B5EF4-FFF2-40B4-BE49-F238E27FC236}">
              <a16:creationId xmlns:a16="http://schemas.microsoft.com/office/drawing/2014/main" id="{F893A1FF-6CF9-4165-A692-B6ACF13CC2BF}"/>
            </a:ext>
          </a:extLst>
        </xdr:cNvPr>
        <xdr:cNvSpPr txBox="1"/>
      </xdr:nvSpPr>
      <xdr:spPr>
        <a:xfrm>
          <a:off x="927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60BF0947-3AD7-442F-B30B-BFB7302232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F4A75582-295E-49C8-8704-9B85D04AC8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360D2650-5BF0-4DD1-A697-4F3F7ADEC8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37330099-4B43-4FB5-80FD-B7AE5FD022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2E9BF02E-18AC-4275-94D7-368C5C5596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DB1ECE69-FA5F-4168-98BB-47DD0F5A97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52D74532-F29C-4405-A67E-0EEB6DD6DC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59412289-D589-45D9-BFC0-003BD498F8D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CBF52C84-8D8A-437C-9F08-2229222DEDF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89707367-C5A3-42B1-93F1-244F6EB4211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352440B3-5CA8-4EDC-A2D8-B765B6FCFDE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E4026BED-C8FB-4735-9B02-A50FE6F3E79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E5ACDBFC-9E22-4069-96C2-24D085DB574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3E487823-29BD-4C48-9F38-5C9064189BF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F2D0BA4E-5372-464A-BE9A-337A0E36528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D923D56F-093F-49C1-8BB6-F73064F3882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FEFE444B-D70B-4934-97DF-9593949E3CC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FEBD2C45-7A5A-4C0B-B4E7-5BAD32553FD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0E805755-5DF0-4DEC-86B5-99221621201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5EA624B1-CCC2-45F5-BF36-6A0FFCF8512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301FF148-5DF6-4958-9B4C-A7F1AD427A6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6018E9DE-AC5A-4B28-9A83-9B599A32B8B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08616B56-A8FA-459A-B406-ADD25771B7F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7526EBD2-8BF1-4E01-A10E-3F4042018AC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BF294252-16DC-4236-9BB8-504865B4B19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4" name="直線コネクタ 363">
          <a:extLst>
            <a:ext uri="{FF2B5EF4-FFF2-40B4-BE49-F238E27FC236}">
              <a16:creationId xmlns:a16="http://schemas.microsoft.com/office/drawing/2014/main" id="{93169366-7557-4B9F-95E6-5270579C01E4}"/>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5" name="【市民会館】&#10;一人当たり面積最小値テキスト">
          <a:extLst>
            <a:ext uri="{FF2B5EF4-FFF2-40B4-BE49-F238E27FC236}">
              <a16:creationId xmlns:a16="http://schemas.microsoft.com/office/drawing/2014/main" id="{694A4B83-F07A-4321-828A-A060C94704B5}"/>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6" name="直線コネクタ 365">
          <a:extLst>
            <a:ext uri="{FF2B5EF4-FFF2-40B4-BE49-F238E27FC236}">
              <a16:creationId xmlns:a16="http://schemas.microsoft.com/office/drawing/2014/main" id="{B17F1A83-EAD3-4BC2-882E-958352568504}"/>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7" name="【市民会館】&#10;一人当たり面積最大値テキスト">
          <a:extLst>
            <a:ext uri="{FF2B5EF4-FFF2-40B4-BE49-F238E27FC236}">
              <a16:creationId xmlns:a16="http://schemas.microsoft.com/office/drawing/2014/main" id="{F648EAD5-FE20-4727-81E0-1B2A65253767}"/>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8" name="直線コネクタ 367">
          <a:extLst>
            <a:ext uri="{FF2B5EF4-FFF2-40B4-BE49-F238E27FC236}">
              <a16:creationId xmlns:a16="http://schemas.microsoft.com/office/drawing/2014/main" id="{6BFF213D-071F-418B-AAA9-88071875469C}"/>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369" name="【市民会館】&#10;一人当たり面積平均値テキスト">
          <a:extLst>
            <a:ext uri="{FF2B5EF4-FFF2-40B4-BE49-F238E27FC236}">
              <a16:creationId xmlns:a16="http://schemas.microsoft.com/office/drawing/2014/main" id="{54EAA720-55BD-4FBA-86DC-C8F55670A7C3}"/>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70" name="フローチャート: 判断 369">
          <a:extLst>
            <a:ext uri="{FF2B5EF4-FFF2-40B4-BE49-F238E27FC236}">
              <a16:creationId xmlns:a16="http://schemas.microsoft.com/office/drawing/2014/main" id="{F99E7159-7FF7-4750-95E1-427432C19C48}"/>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71" name="フローチャート: 判断 370">
          <a:extLst>
            <a:ext uri="{FF2B5EF4-FFF2-40B4-BE49-F238E27FC236}">
              <a16:creationId xmlns:a16="http://schemas.microsoft.com/office/drawing/2014/main" id="{0C5C70B5-4FAF-405A-87B1-AE10920B0785}"/>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372" name="フローチャート: 判断 371">
          <a:extLst>
            <a:ext uri="{FF2B5EF4-FFF2-40B4-BE49-F238E27FC236}">
              <a16:creationId xmlns:a16="http://schemas.microsoft.com/office/drawing/2014/main" id="{26E6F2FC-970F-4C90-8AD7-A707F83AACA1}"/>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373" name="フローチャート: 判断 372">
          <a:extLst>
            <a:ext uri="{FF2B5EF4-FFF2-40B4-BE49-F238E27FC236}">
              <a16:creationId xmlns:a16="http://schemas.microsoft.com/office/drawing/2014/main" id="{B677C3A4-AEF1-48FC-9F78-7EF12BD94312}"/>
            </a:ext>
          </a:extLst>
        </xdr:cNvPr>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374" name="フローチャート: 判断 373">
          <a:extLst>
            <a:ext uri="{FF2B5EF4-FFF2-40B4-BE49-F238E27FC236}">
              <a16:creationId xmlns:a16="http://schemas.microsoft.com/office/drawing/2014/main" id="{CBDA1A79-614D-4B49-BAB2-2B4841ED4188}"/>
            </a:ext>
          </a:extLst>
        </xdr:cNvPr>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C438572-240C-4B6D-B38E-4320240F715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533BD38-B712-4F3A-BC51-F92C103F542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3AA3B0E-3015-46D8-901A-94B28AEECEF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F96D3644-3D0C-4837-9B43-F87EDF79AD5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35E8EBA9-A809-4A99-8F8A-2817F0A4303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61323</xdr:rowOff>
    </xdr:from>
    <xdr:to>
      <xdr:col>55</xdr:col>
      <xdr:colOff>50800</xdr:colOff>
      <xdr:row>107</xdr:row>
      <xdr:rowOff>162923</xdr:rowOff>
    </xdr:to>
    <xdr:sp macro="" textlink="">
      <xdr:nvSpPr>
        <xdr:cNvPr id="380" name="楕円 379">
          <a:extLst>
            <a:ext uri="{FF2B5EF4-FFF2-40B4-BE49-F238E27FC236}">
              <a16:creationId xmlns:a16="http://schemas.microsoft.com/office/drawing/2014/main" id="{9562A0B0-560A-429C-A8B0-D2BB092C752C}"/>
            </a:ext>
          </a:extLst>
        </xdr:cNvPr>
        <xdr:cNvSpPr/>
      </xdr:nvSpPr>
      <xdr:spPr>
        <a:xfrm>
          <a:off x="10426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39750</xdr:rowOff>
    </xdr:from>
    <xdr:ext cx="469744" cy="259045"/>
    <xdr:sp macro="" textlink="">
      <xdr:nvSpPr>
        <xdr:cNvPr id="381" name="【市民会館】&#10;一人当たり面積該当値テキスト">
          <a:extLst>
            <a:ext uri="{FF2B5EF4-FFF2-40B4-BE49-F238E27FC236}">
              <a16:creationId xmlns:a16="http://schemas.microsoft.com/office/drawing/2014/main" id="{6E97DB01-BD8C-480C-A795-4297997FE474}"/>
            </a:ext>
          </a:extLst>
        </xdr:cNvPr>
        <xdr:cNvSpPr txBox="1"/>
      </xdr:nvSpPr>
      <xdr:spPr>
        <a:xfrm>
          <a:off x="10515600"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54792</xdr:rowOff>
    </xdr:from>
    <xdr:to>
      <xdr:col>50</xdr:col>
      <xdr:colOff>165100</xdr:colOff>
      <xdr:row>107</xdr:row>
      <xdr:rowOff>156392</xdr:rowOff>
    </xdr:to>
    <xdr:sp macro="" textlink="">
      <xdr:nvSpPr>
        <xdr:cNvPr id="382" name="楕円 381">
          <a:extLst>
            <a:ext uri="{FF2B5EF4-FFF2-40B4-BE49-F238E27FC236}">
              <a16:creationId xmlns:a16="http://schemas.microsoft.com/office/drawing/2014/main" id="{8C42F671-4434-480E-B420-FEA1BBEA0306}"/>
            </a:ext>
          </a:extLst>
        </xdr:cNvPr>
        <xdr:cNvSpPr/>
      </xdr:nvSpPr>
      <xdr:spPr>
        <a:xfrm>
          <a:off x="9588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105592</xdr:rowOff>
    </xdr:from>
    <xdr:to>
      <xdr:col>55</xdr:col>
      <xdr:colOff>0</xdr:colOff>
      <xdr:row>107</xdr:row>
      <xdr:rowOff>112123</xdr:rowOff>
    </xdr:to>
    <xdr:cxnSp macro="">
      <xdr:nvCxnSpPr>
        <xdr:cNvPr id="383" name="直線コネクタ 382">
          <a:extLst>
            <a:ext uri="{FF2B5EF4-FFF2-40B4-BE49-F238E27FC236}">
              <a16:creationId xmlns:a16="http://schemas.microsoft.com/office/drawing/2014/main" id="{50437AD3-F408-44ED-B3E2-DCE8C5896958}"/>
            </a:ext>
          </a:extLst>
        </xdr:cNvPr>
        <xdr:cNvCxnSpPr/>
      </xdr:nvCxnSpPr>
      <xdr:spPr>
        <a:xfrm>
          <a:off x="9639300" y="1845074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54792</xdr:rowOff>
    </xdr:from>
    <xdr:to>
      <xdr:col>46</xdr:col>
      <xdr:colOff>38100</xdr:colOff>
      <xdr:row>107</xdr:row>
      <xdr:rowOff>156392</xdr:rowOff>
    </xdr:to>
    <xdr:sp macro="" textlink="">
      <xdr:nvSpPr>
        <xdr:cNvPr id="384" name="楕円 383">
          <a:extLst>
            <a:ext uri="{FF2B5EF4-FFF2-40B4-BE49-F238E27FC236}">
              <a16:creationId xmlns:a16="http://schemas.microsoft.com/office/drawing/2014/main" id="{F604F80D-2444-451C-AC93-0173517A2851}"/>
            </a:ext>
          </a:extLst>
        </xdr:cNvPr>
        <xdr:cNvSpPr/>
      </xdr:nvSpPr>
      <xdr:spPr>
        <a:xfrm>
          <a:off x="8699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105592</xdr:rowOff>
    </xdr:from>
    <xdr:to>
      <xdr:col>50</xdr:col>
      <xdr:colOff>114300</xdr:colOff>
      <xdr:row>107</xdr:row>
      <xdr:rowOff>105592</xdr:rowOff>
    </xdr:to>
    <xdr:cxnSp macro="">
      <xdr:nvCxnSpPr>
        <xdr:cNvPr id="385" name="直線コネクタ 384">
          <a:extLst>
            <a:ext uri="{FF2B5EF4-FFF2-40B4-BE49-F238E27FC236}">
              <a16:creationId xmlns:a16="http://schemas.microsoft.com/office/drawing/2014/main" id="{4E979E2D-DA97-4222-ADA6-5418382F2F4D}"/>
            </a:ext>
          </a:extLst>
        </xdr:cNvPr>
        <xdr:cNvCxnSpPr/>
      </xdr:nvCxnSpPr>
      <xdr:spPr>
        <a:xfrm>
          <a:off x="8750300" y="18450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54792</xdr:rowOff>
    </xdr:from>
    <xdr:to>
      <xdr:col>41</xdr:col>
      <xdr:colOff>101600</xdr:colOff>
      <xdr:row>107</xdr:row>
      <xdr:rowOff>156392</xdr:rowOff>
    </xdr:to>
    <xdr:sp macro="" textlink="">
      <xdr:nvSpPr>
        <xdr:cNvPr id="386" name="楕円 385">
          <a:extLst>
            <a:ext uri="{FF2B5EF4-FFF2-40B4-BE49-F238E27FC236}">
              <a16:creationId xmlns:a16="http://schemas.microsoft.com/office/drawing/2014/main" id="{EA460F48-33E0-4043-8E5F-46F47D108A38}"/>
            </a:ext>
          </a:extLst>
        </xdr:cNvPr>
        <xdr:cNvSpPr/>
      </xdr:nvSpPr>
      <xdr:spPr>
        <a:xfrm>
          <a:off x="7810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105592</xdr:rowOff>
    </xdr:from>
    <xdr:to>
      <xdr:col>45</xdr:col>
      <xdr:colOff>177800</xdr:colOff>
      <xdr:row>107</xdr:row>
      <xdr:rowOff>105592</xdr:rowOff>
    </xdr:to>
    <xdr:cxnSp macro="">
      <xdr:nvCxnSpPr>
        <xdr:cNvPr id="387" name="直線コネクタ 386">
          <a:extLst>
            <a:ext uri="{FF2B5EF4-FFF2-40B4-BE49-F238E27FC236}">
              <a16:creationId xmlns:a16="http://schemas.microsoft.com/office/drawing/2014/main" id="{76039A1D-19DF-4DAE-85A8-23D4E6B60F97}"/>
            </a:ext>
          </a:extLst>
        </xdr:cNvPr>
        <xdr:cNvCxnSpPr/>
      </xdr:nvCxnSpPr>
      <xdr:spPr>
        <a:xfrm>
          <a:off x="7861300" y="18450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54792</xdr:rowOff>
    </xdr:from>
    <xdr:to>
      <xdr:col>36</xdr:col>
      <xdr:colOff>165100</xdr:colOff>
      <xdr:row>107</xdr:row>
      <xdr:rowOff>156392</xdr:rowOff>
    </xdr:to>
    <xdr:sp macro="" textlink="">
      <xdr:nvSpPr>
        <xdr:cNvPr id="388" name="楕円 387">
          <a:extLst>
            <a:ext uri="{FF2B5EF4-FFF2-40B4-BE49-F238E27FC236}">
              <a16:creationId xmlns:a16="http://schemas.microsoft.com/office/drawing/2014/main" id="{D40119F3-BB03-438A-924E-0A7DD40B1116}"/>
            </a:ext>
          </a:extLst>
        </xdr:cNvPr>
        <xdr:cNvSpPr/>
      </xdr:nvSpPr>
      <xdr:spPr>
        <a:xfrm>
          <a:off x="6921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105592</xdr:rowOff>
    </xdr:from>
    <xdr:to>
      <xdr:col>41</xdr:col>
      <xdr:colOff>50800</xdr:colOff>
      <xdr:row>107</xdr:row>
      <xdr:rowOff>105592</xdr:rowOff>
    </xdr:to>
    <xdr:cxnSp macro="">
      <xdr:nvCxnSpPr>
        <xdr:cNvPr id="389" name="直線コネクタ 388">
          <a:extLst>
            <a:ext uri="{FF2B5EF4-FFF2-40B4-BE49-F238E27FC236}">
              <a16:creationId xmlns:a16="http://schemas.microsoft.com/office/drawing/2014/main" id="{DB17F6C0-D94D-485F-AEAC-A7CD219C2606}"/>
            </a:ext>
          </a:extLst>
        </xdr:cNvPr>
        <xdr:cNvCxnSpPr/>
      </xdr:nvCxnSpPr>
      <xdr:spPr>
        <a:xfrm>
          <a:off x="6972300" y="18450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390" name="n_1aveValue【市民会館】&#10;一人当たり面積">
          <a:extLst>
            <a:ext uri="{FF2B5EF4-FFF2-40B4-BE49-F238E27FC236}">
              <a16:creationId xmlns:a16="http://schemas.microsoft.com/office/drawing/2014/main" id="{76B60EF5-17E1-49BE-B66B-F432090ED450}"/>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391" name="n_2aveValue【市民会館】&#10;一人当たり面積">
          <a:extLst>
            <a:ext uri="{FF2B5EF4-FFF2-40B4-BE49-F238E27FC236}">
              <a16:creationId xmlns:a16="http://schemas.microsoft.com/office/drawing/2014/main" id="{0C486F6C-E4AE-4FCA-A177-C9F669B98123}"/>
            </a:ext>
          </a:extLst>
        </xdr:cNvPr>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392" name="n_3aveValue【市民会館】&#10;一人当たり面積">
          <a:extLst>
            <a:ext uri="{FF2B5EF4-FFF2-40B4-BE49-F238E27FC236}">
              <a16:creationId xmlns:a16="http://schemas.microsoft.com/office/drawing/2014/main" id="{AD14AF61-9041-4849-9595-0CB963ABEFBB}"/>
            </a:ext>
          </a:extLst>
        </xdr:cNvPr>
        <xdr:cNvSpPr txBox="1"/>
      </xdr:nvSpPr>
      <xdr:spPr>
        <a:xfrm>
          <a:off x="7626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393" name="n_4aveValue【市民会館】&#10;一人当たり面積">
          <a:extLst>
            <a:ext uri="{FF2B5EF4-FFF2-40B4-BE49-F238E27FC236}">
              <a16:creationId xmlns:a16="http://schemas.microsoft.com/office/drawing/2014/main" id="{93DDAB78-E811-4187-A4BB-B2C5A9F11EAA}"/>
            </a:ext>
          </a:extLst>
        </xdr:cNvPr>
        <xdr:cNvSpPr txBox="1"/>
      </xdr:nvSpPr>
      <xdr:spPr>
        <a:xfrm>
          <a:off x="6737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147519</xdr:rowOff>
    </xdr:from>
    <xdr:ext cx="469744" cy="259045"/>
    <xdr:sp macro="" textlink="">
      <xdr:nvSpPr>
        <xdr:cNvPr id="394" name="n_1mainValue【市民会館】&#10;一人当たり面積">
          <a:extLst>
            <a:ext uri="{FF2B5EF4-FFF2-40B4-BE49-F238E27FC236}">
              <a16:creationId xmlns:a16="http://schemas.microsoft.com/office/drawing/2014/main" id="{AA4731E7-03E3-4FE7-8BF2-0195C72F22AD}"/>
            </a:ext>
          </a:extLst>
        </xdr:cNvPr>
        <xdr:cNvSpPr txBox="1"/>
      </xdr:nvSpPr>
      <xdr:spPr>
        <a:xfrm>
          <a:off x="93917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147519</xdr:rowOff>
    </xdr:from>
    <xdr:ext cx="469744" cy="259045"/>
    <xdr:sp macro="" textlink="">
      <xdr:nvSpPr>
        <xdr:cNvPr id="395" name="n_2mainValue【市民会館】&#10;一人当たり面積">
          <a:extLst>
            <a:ext uri="{FF2B5EF4-FFF2-40B4-BE49-F238E27FC236}">
              <a16:creationId xmlns:a16="http://schemas.microsoft.com/office/drawing/2014/main" id="{38D417CA-FAFD-4770-ACB5-6DF62B367718}"/>
            </a:ext>
          </a:extLst>
        </xdr:cNvPr>
        <xdr:cNvSpPr txBox="1"/>
      </xdr:nvSpPr>
      <xdr:spPr>
        <a:xfrm>
          <a:off x="85154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147519</xdr:rowOff>
    </xdr:from>
    <xdr:ext cx="469744" cy="259045"/>
    <xdr:sp macro="" textlink="">
      <xdr:nvSpPr>
        <xdr:cNvPr id="396" name="n_3mainValue【市民会館】&#10;一人当たり面積">
          <a:extLst>
            <a:ext uri="{FF2B5EF4-FFF2-40B4-BE49-F238E27FC236}">
              <a16:creationId xmlns:a16="http://schemas.microsoft.com/office/drawing/2014/main" id="{396FF052-6CA3-4E90-86F7-685EA07721D6}"/>
            </a:ext>
          </a:extLst>
        </xdr:cNvPr>
        <xdr:cNvSpPr txBox="1"/>
      </xdr:nvSpPr>
      <xdr:spPr>
        <a:xfrm>
          <a:off x="76264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147519</xdr:rowOff>
    </xdr:from>
    <xdr:ext cx="469744" cy="259045"/>
    <xdr:sp macro="" textlink="">
      <xdr:nvSpPr>
        <xdr:cNvPr id="397" name="n_4mainValue【市民会館】&#10;一人当たり面積">
          <a:extLst>
            <a:ext uri="{FF2B5EF4-FFF2-40B4-BE49-F238E27FC236}">
              <a16:creationId xmlns:a16="http://schemas.microsoft.com/office/drawing/2014/main" id="{DEAA1FD6-9117-4920-9479-7DF5DFE3EF8D}"/>
            </a:ext>
          </a:extLst>
        </xdr:cNvPr>
        <xdr:cNvSpPr txBox="1"/>
      </xdr:nvSpPr>
      <xdr:spPr>
        <a:xfrm>
          <a:off x="67374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CA6422E9-95F4-4FD4-9AE0-4E3ED2FFBE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1A1E6492-784D-41C7-95D0-F282D19BB7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21ABB006-507C-4CAA-B398-687C2AB800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E93FE7B0-1756-4BAA-BCD9-1F696838B58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7A8E9937-BD5F-48E6-959B-C3D8D1DDEF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F7547952-EB93-4E24-9BA9-4C39716D4A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C1550BBB-C3CA-4B1F-A6E4-A564FF09C5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CA857289-F6B2-4DB5-A60A-AD22DE060B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3350D2E8-226C-42AE-B5C7-1AA753F13B8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E3E0F3E9-1227-401B-8053-792CD79021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E54B729A-C9FF-4C6A-97E2-67D608DC8EC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05F4DD77-8314-4741-B389-B86BA04B818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6A8A5123-8AF2-440A-A731-B477BBC0DA3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BE082823-9A36-40E0-A89F-7BDFBFCD5C5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6C0C5878-A0BD-4292-84A5-2F9F21411A7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04082C29-46AE-4084-86AB-A3CF13EE208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D2A306D0-C23B-4B61-8AE9-5888812E548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DF26529A-A21F-4AF0-A07D-3C0A9B93EF1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62EA96C9-2120-4858-9832-346A0ADA5B2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45C8CB26-A2CA-4D87-B0FC-C165C5C7FF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72C175E0-6526-4E45-9AD7-E94AEF8DC92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C0070E7D-CCAA-4F0F-ACC5-F3F34BEE0F4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0644C417-D04A-4ECD-8D7D-67EBED78493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391CF0E1-D91E-470D-AE82-42867A8373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11E312FA-23A0-4E27-A217-CD2F8F4DF4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3" name="直線コネクタ 422">
          <a:extLst>
            <a:ext uri="{FF2B5EF4-FFF2-40B4-BE49-F238E27FC236}">
              <a16:creationId xmlns:a16="http://schemas.microsoft.com/office/drawing/2014/main" id="{C16B514A-B0E3-421B-AF40-F5EED3C6D2E9}"/>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824D22DE-8FED-4BEE-AD95-7AED655CF63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5" name="直線コネクタ 424">
          <a:extLst>
            <a:ext uri="{FF2B5EF4-FFF2-40B4-BE49-F238E27FC236}">
              <a16:creationId xmlns:a16="http://schemas.microsoft.com/office/drawing/2014/main" id="{C648119B-314E-4A19-ACCF-90B023C454E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FC25384D-BD61-4DC5-99EC-0E7EEC557F9F}"/>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7" name="直線コネクタ 426">
          <a:extLst>
            <a:ext uri="{FF2B5EF4-FFF2-40B4-BE49-F238E27FC236}">
              <a16:creationId xmlns:a16="http://schemas.microsoft.com/office/drawing/2014/main" id="{66E28497-C349-468C-80A6-8C6D7FA40BF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74D84B69-935E-4548-9D0E-FDDB3CF4CFE5}"/>
            </a:ext>
          </a:extLst>
        </xdr:cNvPr>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9" name="フローチャート: 判断 428">
          <a:extLst>
            <a:ext uri="{FF2B5EF4-FFF2-40B4-BE49-F238E27FC236}">
              <a16:creationId xmlns:a16="http://schemas.microsoft.com/office/drawing/2014/main" id="{F43AB4CD-59BD-43F8-90E2-DB6914894D7D}"/>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30" name="フローチャート: 判断 429">
          <a:extLst>
            <a:ext uri="{FF2B5EF4-FFF2-40B4-BE49-F238E27FC236}">
              <a16:creationId xmlns:a16="http://schemas.microsoft.com/office/drawing/2014/main" id="{F101E12D-BECE-4D07-8306-609BFA25A8C6}"/>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31" name="フローチャート: 判断 430">
          <a:extLst>
            <a:ext uri="{FF2B5EF4-FFF2-40B4-BE49-F238E27FC236}">
              <a16:creationId xmlns:a16="http://schemas.microsoft.com/office/drawing/2014/main" id="{4F6A3D97-75BB-4EC2-98F1-3ECA84C962BD}"/>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32" name="フローチャート: 判断 431">
          <a:extLst>
            <a:ext uri="{FF2B5EF4-FFF2-40B4-BE49-F238E27FC236}">
              <a16:creationId xmlns:a16="http://schemas.microsoft.com/office/drawing/2014/main" id="{18599CE7-8288-45EE-9BC1-B15BFCF8437C}"/>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433" name="フローチャート: 判断 432">
          <a:extLst>
            <a:ext uri="{FF2B5EF4-FFF2-40B4-BE49-F238E27FC236}">
              <a16:creationId xmlns:a16="http://schemas.microsoft.com/office/drawing/2014/main" id="{AB5EE331-D3D2-4A0C-A71C-D5B7F83F3D49}"/>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F6D80A6-295F-4EDC-9BEA-C5AEBD027DD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6C2B7C2-4574-4D1F-86F1-21C430CBC8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3D75DFC-47DD-46E3-A651-EC6C347FD7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340632A-5DA5-419F-9829-029BDE2C75E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E400CFE4-9BBC-4D8C-B42B-B1077FD0188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39" name="楕円 438">
          <a:extLst>
            <a:ext uri="{FF2B5EF4-FFF2-40B4-BE49-F238E27FC236}">
              <a16:creationId xmlns:a16="http://schemas.microsoft.com/office/drawing/2014/main" id="{4A188EBB-4259-4F5D-8B0C-61BE0C05084C}"/>
            </a:ext>
          </a:extLst>
        </xdr:cNvPr>
        <xdr:cNvSpPr/>
      </xdr:nvSpPr>
      <xdr:spPr>
        <a:xfrm>
          <a:off x="16268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49910</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4BD236FF-AB26-4271-B7EE-F0962D34309B}"/>
            </a:ext>
          </a:extLst>
        </xdr:cNvPr>
        <xdr:cNvSpPr txBox="1"/>
      </xdr:nvSpPr>
      <xdr:spPr>
        <a:xfrm>
          <a:off x="16357600"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27033</xdr:rowOff>
    </xdr:from>
    <xdr:to>
      <xdr:col>81</xdr:col>
      <xdr:colOff>101600</xdr:colOff>
      <xdr:row>37</xdr:row>
      <xdr:rowOff>128633</xdr:rowOff>
    </xdr:to>
    <xdr:sp macro="" textlink="">
      <xdr:nvSpPr>
        <xdr:cNvPr id="441" name="楕円 440">
          <a:extLst>
            <a:ext uri="{FF2B5EF4-FFF2-40B4-BE49-F238E27FC236}">
              <a16:creationId xmlns:a16="http://schemas.microsoft.com/office/drawing/2014/main" id="{F47FF423-9665-4A38-9DB9-DA583988C5A9}"/>
            </a:ext>
          </a:extLst>
        </xdr:cNvPr>
        <xdr:cNvSpPr/>
      </xdr:nvSpPr>
      <xdr:spPr>
        <a:xfrm>
          <a:off x="15430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77833</xdr:rowOff>
    </xdr:from>
    <xdr:to>
      <xdr:col>85</xdr:col>
      <xdr:colOff>127000</xdr:colOff>
      <xdr:row>37</xdr:row>
      <xdr:rowOff>77833</xdr:rowOff>
    </xdr:to>
    <xdr:cxnSp macro="">
      <xdr:nvCxnSpPr>
        <xdr:cNvPr id="442" name="直線コネクタ 441">
          <a:extLst>
            <a:ext uri="{FF2B5EF4-FFF2-40B4-BE49-F238E27FC236}">
              <a16:creationId xmlns:a16="http://schemas.microsoft.com/office/drawing/2014/main" id="{5E02CC6D-86C0-4736-B0F6-1FB8C9317C88}"/>
            </a:ext>
          </a:extLst>
        </xdr:cNvPr>
        <xdr:cNvCxnSpPr/>
      </xdr:nvCxnSpPr>
      <xdr:spPr>
        <a:xfrm>
          <a:off x="15481300" y="6421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167458</xdr:rowOff>
    </xdr:from>
    <xdr:to>
      <xdr:col>76</xdr:col>
      <xdr:colOff>165100</xdr:colOff>
      <xdr:row>37</xdr:row>
      <xdr:rowOff>97608</xdr:rowOff>
    </xdr:to>
    <xdr:sp macro="" textlink="">
      <xdr:nvSpPr>
        <xdr:cNvPr id="443" name="楕円 442">
          <a:extLst>
            <a:ext uri="{FF2B5EF4-FFF2-40B4-BE49-F238E27FC236}">
              <a16:creationId xmlns:a16="http://schemas.microsoft.com/office/drawing/2014/main" id="{890A185C-244E-4E87-8E44-A9927CBB0849}"/>
            </a:ext>
          </a:extLst>
        </xdr:cNvPr>
        <xdr:cNvSpPr/>
      </xdr:nvSpPr>
      <xdr:spPr>
        <a:xfrm>
          <a:off x="14541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46808</xdr:rowOff>
    </xdr:from>
    <xdr:to>
      <xdr:col>81</xdr:col>
      <xdr:colOff>50800</xdr:colOff>
      <xdr:row>37</xdr:row>
      <xdr:rowOff>77833</xdr:rowOff>
    </xdr:to>
    <xdr:cxnSp macro="">
      <xdr:nvCxnSpPr>
        <xdr:cNvPr id="444" name="直線コネクタ 443">
          <a:extLst>
            <a:ext uri="{FF2B5EF4-FFF2-40B4-BE49-F238E27FC236}">
              <a16:creationId xmlns:a16="http://schemas.microsoft.com/office/drawing/2014/main" id="{F6C20406-98D7-4DD0-8182-8B57C114A3CC}"/>
            </a:ext>
          </a:extLst>
        </xdr:cNvPr>
        <xdr:cNvCxnSpPr/>
      </xdr:nvCxnSpPr>
      <xdr:spPr>
        <a:xfrm>
          <a:off x="14592300" y="639045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445" name="楕円 444">
          <a:extLst>
            <a:ext uri="{FF2B5EF4-FFF2-40B4-BE49-F238E27FC236}">
              <a16:creationId xmlns:a16="http://schemas.microsoft.com/office/drawing/2014/main" id="{04D49C1A-2CEE-41C3-B16B-FC180EB32EFC}"/>
            </a:ext>
          </a:extLst>
        </xdr:cNvPr>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46808</xdr:rowOff>
    </xdr:from>
    <xdr:to>
      <xdr:col>76</xdr:col>
      <xdr:colOff>114300</xdr:colOff>
      <xdr:row>40</xdr:row>
      <xdr:rowOff>68035</xdr:rowOff>
    </xdr:to>
    <xdr:cxnSp macro="">
      <xdr:nvCxnSpPr>
        <xdr:cNvPr id="446" name="直線コネクタ 445">
          <a:extLst>
            <a:ext uri="{FF2B5EF4-FFF2-40B4-BE49-F238E27FC236}">
              <a16:creationId xmlns:a16="http://schemas.microsoft.com/office/drawing/2014/main" id="{95839E05-0D3B-48FE-87D3-42EDC7EBC0F6}"/>
            </a:ext>
          </a:extLst>
        </xdr:cNvPr>
        <xdr:cNvCxnSpPr/>
      </xdr:nvCxnSpPr>
      <xdr:spPr>
        <a:xfrm flipV="1">
          <a:off x="13703300" y="6390458"/>
          <a:ext cx="889000" cy="53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165826</xdr:rowOff>
    </xdr:from>
    <xdr:to>
      <xdr:col>67</xdr:col>
      <xdr:colOff>101600</xdr:colOff>
      <xdr:row>40</xdr:row>
      <xdr:rowOff>95976</xdr:rowOff>
    </xdr:to>
    <xdr:sp macro="" textlink="">
      <xdr:nvSpPr>
        <xdr:cNvPr id="447" name="楕円 446">
          <a:extLst>
            <a:ext uri="{FF2B5EF4-FFF2-40B4-BE49-F238E27FC236}">
              <a16:creationId xmlns:a16="http://schemas.microsoft.com/office/drawing/2014/main" id="{13668919-A426-444D-BCEC-4FE344B92B59}"/>
            </a:ext>
          </a:extLst>
        </xdr:cNvPr>
        <xdr:cNvSpPr/>
      </xdr:nvSpPr>
      <xdr:spPr>
        <a:xfrm>
          <a:off x="12763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45176</xdr:rowOff>
    </xdr:from>
    <xdr:to>
      <xdr:col>71</xdr:col>
      <xdr:colOff>177800</xdr:colOff>
      <xdr:row>40</xdr:row>
      <xdr:rowOff>68035</xdr:rowOff>
    </xdr:to>
    <xdr:cxnSp macro="">
      <xdr:nvCxnSpPr>
        <xdr:cNvPr id="448" name="直線コネクタ 447">
          <a:extLst>
            <a:ext uri="{FF2B5EF4-FFF2-40B4-BE49-F238E27FC236}">
              <a16:creationId xmlns:a16="http://schemas.microsoft.com/office/drawing/2014/main" id="{ECE6002B-D641-4615-9E9C-E371BF05C0A8}"/>
            </a:ext>
          </a:extLst>
        </xdr:cNvPr>
        <xdr:cNvCxnSpPr/>
      </xdr:nvCxnSpPr>
      <xdr:spPr>
        <a:xfrm>
          <a:off x="12814300" y="69031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0AAFF7F1-48B6-49AC-9FAF-ACCB84C803A5}"/>
            </a:ext>
          </a:extLst>
        </xdr:cNvPr>
        <xdr:cNvSpPr txBox="1"/>
      </xdr:nvSpPr>
      <xdr:spPr>
        <a:xfrm>
          <a:off x="15266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9050CD6A-59AE-4792-842D-77AE5D612D29}"/>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E724A493-70A4-41D3-A412-0DE1538B4A0E}"/>
            </a:ext>
          </a:extLst>
        </xdr:cNvPr>
        <xdr:cNvSpPr txBox="1"/>
      </xdr:nvSpPr>
      <xdr:spPr>
        <a:xfrm>
          <a:off x="135007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9252A432-D271-4C13-8820-DDD50F0DC7FD}"/>
            </a:ext>
          </a:extLst>
        </xdr:cNvPr>
        <xdr:cNvSpPr txBox="1"/>
      </xdr:nvSpPr>
      <xdr:spPr>
        <a:xfrm>
          <a:off x="126117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145160</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57E70749-2EF8-41F2-90EC-2DAB56244835}"/>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114135</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F1A8B278-8970-4617-B88C-E930A168D3C1}"/>
            </a:ext>
          </a:extLst>
        </xdr:cNvPr>
        <xdr:cNvSpPr txBox="1"/>
      </xdr:nvSpPr>
      <xdr:spPr>
        <a:xfrm>
          <a:off x="14389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B360147B-F455-481C-A31B-7CA92921AC86}"/>
            </a:ext>
          </a:extLst>
        </xdr:cNvPr>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87103</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FC3C7E55-181E-4FC3-B686-4722B4CAF9E1}"/>
            </a:ext>
          </a:extLst>
        </xdr:cNvPr>
        <xdr:cNvSpPr txBox="1"/>
      </xdr:nvSpPr>
      <xdr:spPr>
        <a:xfrm>
          <a:off x="12611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670295E7-CEC4-4586-95AF-9AA89ED3AB0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F5EE2DBD-A631-41BF-89FD-454933FBBE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E193EFED-4DC9-43CF-8CA9-DC0D2D2B1B4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82A1E4D4-B05E-4DF1-912F-AB25DD5EE2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2A711D11-DA9D-4192-BE82-9BB60FD6D7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8D50D776-AF46-4EBD-A90A-ACA6449501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93EEBD68-9E4C-4E03-9FCB-6391875DB0D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85CD2183-424E-4F28-99F9-C03446D841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174CEF0A-55B8-4E6C-8225-1B441538DA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D329C79B-4254-44EE-808B-CD04D02F3A1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F6917FAC-E1F2-4BD8-ADAB-070EF8E7AC7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C8F1D287-59C7-426A-B2CD-221DC34F781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CFFDCA20-A33E-4D58-BB58-5632B5F5EE5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BCE34FEE-6CA8-4870-A0CE-3FD1341F763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80F13880-5DC1-4711-8AE8-4489A0C818C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F99B984D-EB8C-4855-93BA-E2352C390E7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28BEB0EC-B802-47EC-ADE2-37751555B4C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C15D4121-9FF9-417B-B849-87B0FF9977A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950D10BE-75C2-4055-A986-2093DBCA7D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580441D8-165B-4E76-B9DA-D8BE6D350C4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604EA0E9-A3A4-423F-BCA4-140ADCD6917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8" name="直線コネクタ 477">
          <a:extLst>
            <a:ext uri="{FF2B5EF4-FFF2-40B4-BE49-F238E27FC236}">
              <a16:creationId xmlns:a16="http://schemas.microsoft.com/office/drawing/2014/main" id="{0993DF53-E957-4C11-BB65-2FBB87CF1993}"/>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42A5FCEC-1520-4184-8C91-0AEB90BB9065}"/>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80" name="直線コネクタ 479">
          <a:extLst>
            <a:ext uri="{FF2B5EF4-FFF2-40B4-BE49-F238E27FC236}">
              <a16:creationId xmlns:a16="http://schemas.microsoft.com/office/drawing/2014/main" id="{4D2A2866-96D6-42D0-A113-3A36CBE18DE6}"/>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01727F2B-2FAD-4CEC-A765-6FF34FB82D9B}"/>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82" name="直線コネクタ 481">
          <a:extLst>
            <a:ext uri="{FF2B5EF4-FFF2-40B4-BE49-F238E27FC236}">
              <a16:creationId xmlns:a16="http://schemas.microsoft.com/office/drawing/2014/main" id="{B0824DE3-E9E0-4017-9F12-3D9DFAA30187}"/>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0DF3B484-3984-42AC-8CE2-3C620038219A}"/>
            </a:ext>
          </a:extLst>
        </xdr:cNvPr>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4" name="フローチャート: 判断 483">
          <a:extLst>
            <a:ext uri="{FF2B5EF4-FFF2-40B4-BE49-F238E27FC236}">
              <a16:creationId xmlns:a16="http://schemas.microsoft.com/office/drawing/2014/main" id="{9297098A-A326-472A-B8F4-775C9D990E9D}"/>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5" name="フローチャート: 判断 484">
          <a:extLst>
            <a:ext uri="{FF2B5EF4-FFF2-40B4-BE49-F238E27FC236}">
              <a16:creationId xmlns:a16="http://schemas.microsoft.com/office/drawing/2014/main" id="{73049756-7203-467C-BFDE-3E36AF4F12FC}"/>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6" name="フローチャート: 判断 485">
          <a:extLst>
            <a:ext uri="{FF2B5EF4-FFF2-40B4-BE49-F238E27FC236}">
              <a16:creationId xmlns:a16="http://schemas.microsoft.com/office/drawing/2014/main" id="{6E020860-F5BA-4F7D-927B-5897E80B9F11}"/>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487" name="フローチャート: 判断 486">
          <a:extLst>
            <a:ext uri="{FF2B5EF4-FFF2-40B4-BE49-F238E27FC236}">
              <a16:creationId xmlns:a16="http://schemas.microsoft.com/office/drawing/2014/main" id="{280C8861-4654-4101-997A-01942B06EFFB}"/>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488" name="フローチャート: 判断 487">
          <a:extLst>
            <a:ext uri="{FF2B5EF4-FFF2-40B4-BE49-F238E27FC236}">
              <a16:creationId xmlns:a16="http://schemas.microsoft.com/office/drawing/2014/main" id="{442D337C-6A17-4E70-854A-6FE37DA1A3F3}"/>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33D0481-3FBB-46C4-850C-2D2D626A9E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732CFA6-D50D-4183-855F-BD851AE676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601F2B8-065C-450C-8C93-B3943F72513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285A941-EED4-4EF3-A06B-1ED3802E77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39B5F69-8D1F-43A1-B3C9-EDFF6BD80EF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133681</xdr:rowOff>
    </xdr:from>
    <xdr:to>
      <xdr:col>116</xdr:col>
      <xdr:colOff>114300</xdr:colOff>
      <xdr:row>39</xdr:row>
      <xdr:rowOff>63831</xdr:rowOff>
    </xdr:to>
    <xdr:sp macro="" textlink="">
      <xdr:nvSpPr>
        <xdr:cNvPr id="494" name="楕円 493">
          <a:extLst>
            <a:ext uri="{FF2B5EF4-FFF2-40B4-BE49-F238E27FC236}">
              <a16:creationId xmlns:a16="http://schemas.microsoft.com/office/drawing/2014/main" id="{28C6CD99-B7F3-4AA2-9D4C-E9E87F45ADA9}"/>
            </a:ext>
          </a:extLst>
        </xdr:cNvPr>
        <xdr:cNvSpPr/>
      </xdr:nvSpPr>
      <xdr:spPr>
        <a:xfrm>
          <a:off x="22110700" y="66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156558</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DE751294-B618-4742-880F-103C2AC86E29}"/>
            </a:ext>
          </a:extLst>
        </xdr:cNvPr>
        <xdr:cNvSpPr txBox="1"/>
      </xdr:nvSpPr>
      <xdr:spPr>
        <a:xfrm>
          <a:off x="22199600" y="650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95729</xdr:rowOff>
    </xdr:from>
    <xdr:to>
      <xdr:col>112</xdr:col>
      <xdr:colOff>38100</xdr:colOff>
      <xdr:row>39</xdr:row>
      <xdr:rowOff>25879</xdr:rowOff>
    </xdr:to>
    <xdr:sp macro="" textlink="">
      <xdr:nvSpPr>
        <xdr:cNvPr id="496" name="楕円 495">
          <a:extLst>
            <a:ext uri="{FF2B5EF4-FFF2-40B4-BE49-F238E27FC236}">
              <a16:creationId xmlns:a16="http://schemas.microsoft.com/office/drawing/2014/main" id="{2D9FC841-78DF-49FB-AE04-8014AFFB3462}"/>
            </a:ext>
          </a:extLst>
        </xdr:cNvPr>
        <xdr:cNvSpPr/>
      </xdr:nvSpPr>
      <xdr:spPr>
        <a:xfrm>
          <a:off x="21272500" y="66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146529</xdr:rowOff>
    </xdr:from>
    <xdr:to>
      <xdr:col>116</xdr:col>
      <xdr:colOff>63500</xdr:colOff>
      <xdr:row>39</xdr:row>
      <xdr:rowOff>13031</xdr:rowOff>
    </xdr:to>
    <xdr:cxnSp macro="">
      <xdr:nvCxnSpPr>
        <xdr:cNvPr id="497" name="直線コネクタ 496">
          <a:extLst>
            <a:ext uri="{FF2B5EF4-FFF2-40B4-BE49-F238E27FC236}">
              <a16:creationId xmlns:a16="http://schemas.microsoft.com/office/drawing/2014/main" id="{449AC770-520A-47F4-AEB0-2C24C882E377}"/>
            </a:ext>
          </a:extLst>
        </xdr:cNvPr>
        <xdr:cNvCxnSpPr/>
      </xdr:nvCxnSpPr>
      <xdr:spPr>
        <a:xfrm>
          <a:off x="21323300" y="6661629"/>
          <a:ext cx="838200" cy="3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93742</xdr:rowOff>
    </xdr:from>
    <xdr:to>
      <xdr:col>107</xdr:col>
      <xdr:colOff>101600</xdr:colOff>
      <xdr:row>39</xdr:row>
      <xdr:rowOff>23892</xdr:rowOff>
    </xdr:to>
    <xdr:sp macro="" textlink="">
      <xdr:nvSpPr>
        <xdr:cNvPr id="498" name="楕円 497">
          <a:extLst>
            <a:ext uri="{FF2B5EF4-FFF2-40B4-BE49-F238E27FC236}">
              <a16:creationId xmlns:a16="http://schemas.microsoft.com/office/drawing/2014/main" id="{0EB04EE2-ADA8-4A95-9CBC-36BE90AF0F6D}"/>
            </a:ext>
          </a:extLst>
        </xdr:cNvPr>
        <xdr:cNvSpPr/>
      </xdr:nvSpPr>
      <xdr:spPr>
        <a:xfrm>
          <a:off x="20383500" y="66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144542</xdr:rowOff>
    </xdr:from>
    <xdr:to>
      <xdr:col>111</xdr:col>
      <xdr:colOff>177800</xdr:colOff>
      <xdr:row>38</xdr:row>
      <xdr:rowOff>146529</xdr:rowOff>
    </xdr:to>
    <xdr:cxnSp macro="">
      <xdr:nvCxnSpPr>
        <xdr:cNvPr id="499" name="直線コネクタ 498">
          <a:extLst>
            <a:ext uri="{FF2B5EF4-FFF2-40B4-BE49-F238E27FC236}">
              <a16:creationId xmlns:a16="http://schemas.microsoft.com/office/drawing/2014/main" id="{6835F3F8-EF98-4CEE-B29B-23C1A57FAA60}"/>
            </a:ext>
          </a:extLst>
        </xdr:cNvPr>
        <xdr:cNvCxnSpPr/>
      </xdr:nvCxnSpPr>
      <xdr:spPr>
        <a:xfrm>
          <a:off x="20434300" y="6659642"/>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136303</xdr:rowOff>
    </xdr:from>
    <xdr:to>
      <xdr:col>102</xdr:col>
      <xdr:colOff>165100</xdr:colOff>
      <xdr:row>40</xdr:row>
      <xdr:rowOff>66453</xdr:rowOff>
    </xdr:to>
    <xdr:sp macro="" textlink="">
      <xdr:nvSpPr>
        <xdr:cNvPr id="500" name="楕円 499">
          <a:extLst>
            <a:ext uri="{FF2B5EF4-FFF2-40B4-BE49-F238E27FC236}">
              <a16:creationId xmlns:a16="http://schemas.microsoft.com/office/drawing/2014/main" id="{D268403A-AB77-497C-98F0-B602C51892F5}"/>
            </a:ext>
          </a:extLst>
        </xdr:cNvPr>
        <xdr:cNvSpPr/>
      </xdr:nvSpPr>
      <xdr:spPr>
        <a:xfrm>
          <a:off x="19494500" y="68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144542</xdr:rowOff>
    </xdr:from>
    <xdr:to>
      <xdr:col>107</xdr:col>
      <xdr:colOff>50800</xdr:colOff>
      <xdr:row>40</xdr:row>
      <xdr:rowOff>15653</xdr:rowOff>
    </xdr:to>
    <xdr:cxnSp macro="">
      <xdr:nvCxnSpPr>
        <xdr:cNvPr id="501" name="直線コネクタ 500">
          <a:extLst>
            <a:ext uri="{FF2B5EF4-FFF2-40B4-BE49-F238E27FC236}">
              <a16:creationId xmlns:a16="http://schemas.microsoft.com/office/drawing/2014/main" id="{4F4838A0-85E5-41EF-A4EB-395F7662432F}"/>
            </a:ext>
          </a:extLst>
        </xdr:cNvPr>
        <xdr:cNvCxnSpPr/>
      </xdr:nvCxnSpPr>
      <xdr:spPr>
        <a:xfrm flipV="1">
          <a:off x="19545300" y="6659642"/>
          <a:ext cx="889000" cy="21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145303</xdr:rowOff>
    </xdr:from>
    <xdr:to>
      <xdr:col>98</xdr:col>
      <xdr:colOff>38100</xdr:colOff>
      <xdr:row>40</xdr:row>
      <xdr:rowOff>75453</xdr:rowOff>
    </xdr:to>
    <xdr:sp macro="" textlink="">
      <xdr:nvSpPr>
        <xdr:cNvPr id="502" name="楕円 501">
          <a:extLst>
            <a:ext uri="{FF2B5EF4-FFF2-40B4-BE49-F238E27FC236}">
              <a16:creationId xmlns:a16="http://schemas.microsoft.com/office/drawing/2014/main" id="{A8B1525E-111D-49ED-8923-B2A5215533C4}"/>
            </a:ext>
          </a:extLst>
        </xdr:cNvPr>
        <xdr:cNvSpPr/>
      </xdr:nvSpPr>
      <xdr:spPr>
        <a:xfrm>
          <a:off x="18605500" y="68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15653</xdr:rowOff>
    </xdr:from>
    <xdr:to>
      <xdr:col>102</xdr:col>
      <xdr:colOff>114300</xdr:colOff>
      <xdr:row>40</xdr:row>
      <xdr:rowOff>24653</xdr:rowOff>
    </xdr:to>
    <xdr:cxnSp macro="">
      <xdr:nvCxnSpPr>
        <xdr:cNvPr id="503" name="直線コネクタ 502">
          <a:extLst>
            <a:ext uri="{FF2B5EF4-FFF2-40B4-BE49-F238E27FC236}">
              <a16:creationId xmlns:a16="http://schemas.microsoft.com/office/drawing/2014/main" id="{AED0ED03-7C2B-407D-9E0D-18831EBE08CD}"/>
            </a:ext>
          </a:extLst>
        </xdr:cNvPr>
        <xdr:cNvCxnSpPr/>
      </xdr:nvCxnSpPr>
      <xdr:spPr>
        <a:xfrm flipV="1">
          <a:off x="18656300" y="6873653"/>
          <a:ext cx="889000" cy="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80BE4269-4F54-4E40-8247-8B13F78BDB3E}"/>
            </a:ext>
          </a:extLst>
        </xdr:cNvPr>
        <xdr:cNvSpPr txBox="1"/>
      </xdr:nvSpPr>
      <xdr:spPr>
        <a:xfrm>
          <a:off x="21011095" y="68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2EA2A004-272D-457C-B6BF-1374886EFEC6}"/>
            </a:ext>
          </a:extLst>
        </xdr:cNvPr>
        <xdr:cNvSpPr txBox="1"/>
      </xdr:nvSpPr>
      <xdr:spPr>
        <a:xfrm>
          <a:off x="20134795" y="68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2AD7AD16-A059-446E-A19C-3E1FABAE49E5}"/>
            </a:ext>
          </a:extLst>
        </xdr:cNvPr>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F3ACEB15-80C7-4CD1-8583-A0D754CD6E24}"/>
            </a:ext>
          </a:extLst>
        </xdr:cNvPr>
        <xdr:cNvSpPr txBox="1"/>
      </xdr:nvSpPr>
      <xdr:spPr>
        <a:xfrm>
          <a:off x="18356795" y="6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42406</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EAE2374F-D973-43D0-BCC2-C06897859985}"/>
            </a:ext>
          </a:extLst>
        </xdr:cNvPr>
        <xdr:cNvSpPr txBox="1"/>
      </xdr:nvSpPr>
      <xdr:spPr>
        <a:xfrm>
          <a:off x="21011095" y="63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40419</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6EEEBDC0-74B7-48B9-9598-A766700FBDEF}"/>
            </a:ext>
          </a:extLst>
        </xdr:cNvPr>
        <xdr:cNvSpPr txBox="1"/>
      </xdr:nvSpPr>
      <xdr:spPr>
        <a:xfrm>
          <a:off x="20134795" y="638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57580</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0828C75B-EB8E-4336-854E-482269402518}"/>
            </a:ext>
          </a:extLst>
        </xdr:cNvPr>
        <xdr:cNvSpPr txBox="1"/>
      </xdr:nvSpPr>
      <xdr:spPr>
        <a:xfrm>
          <a:off x="19245795" y="691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66580</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3FA449A4-AE0A-4DA1-8B3C-5B991385CECC}"/>
            </a:ext>
          </a:extLst>
        </xdr:cNvPr>
        <xdr:cNvSpPr txBox="1"/>
      </xdr:nvSpPr>
      <xdr:spPr>
        <a:xfrm>
          <a:off x="18356795" y="692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46E1A2A8-DACC-489D-B0CF-9DE5F5E1AA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CC4CC49-11DD-49EC-8B04-8992685D3F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76A35B89-1218-45FF-B418-1D2CF187143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B6F90CE4-6BA3-412D-9DC5-C2054CE7F1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7A8C1A6F-BDD1-4C1D-8C94-F32D3CE9FE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E76DD22D-A892-4958-84A5-7BC107DBD3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DE4660E5-C3F2-4092-A1CA-597CA44E5E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CC8E1FCB-E2C4-4D54-86BB-48B585CC3DA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EE6309-A527-4049-AB60-CFD992C313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F1016CB8-B4E8-4829-B1B8-C98C7715A2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4556A698-AA6D-4E46-BFBF-A2632780651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DB109F01-09C9-4E13-8BFA-CC208C81081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4DA395B0-F4CC-450A-8429-6AC148C9B76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75636952-9519-4E14-A706-BD46EC363CB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BD5051D4-70E4-4EB6-A4A2-B95107CD716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9F2A580B-E701-4C14-9D44-491BDA959A2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C16DE97-B044-4441-B80A-CEA3BC66FB4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E8416986-C6C6-4AF2-955A-84FE9928B74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D77307A-69D6-4189-A849-A134EEDFB9B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5DA17ED2-0C4B-4B42-8496-BCFEA0448EB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7F197736-B325-40E4-84E6-C7ADEFEB7EE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B4472AD0-CA66-400F-BC88-B063571F3FD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BE0D71D6-7411-46A1-8AEE-323262300A5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B528DBD0-DBB6-4F27-95F7-34401A36ABC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3FB0A722-669C-4C8E-8114-05008A4CE5E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7" name="直線コネクタ 536">
          <a:extLst>
            <a:ext uri="{FF2B5EF4-FFF2-40B4-BE49-F238E27FC236}">
              <a16:creationId xmlns:a16="http://schemas.microsoft.com/office/drawing/2014/main" id="{E8EFBC97-5B19-4E73-9C96-CCF743D283EA}"/>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8" name="【保健センター・保健所】&#10;有形固定資産減価償却率最小値テキスト">
          <a:extLst>
            <a:ext uri="{FF2B5EF4-FFF2-40B4-BE49-F238E27FC236}">
              <a16:creationId xmlns:a16="http://schemas.microsoft.com/office/drawing/2014/main" id="{27287099-A39C-4742-9D1A-B50E5FBF4AB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a:extLst>
            <a:ext uri="{FF2B5EF4-FFF2-40B4-BE49-F238E27FC236}">
              <a16:creationId xmlns:a16="http://schemas.microsoft.com/office/drawing/2014/main" id="{840E77E8-4F6C-43BF-9783-59E8A80C5FC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2453DE4E-CB2C-49AA-B2EA-7BA5FA005477}"/>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41" name="直線コネクタ 540">
          <a:extLst>
            <a:ext uri="{FF2B5EF4-FFF2-40B4-BE49-F238E27FC236}">
              <a16:creationId xmlns:a16="http://schemas.microsoft.com/office/drawing/2014/main" id="{EFFF499B-A26B-4363-8300-D45353F5FF33}"/>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F501F031-7576-48B2-9947-2FF0393E3B62}"/>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3" name="フローチャート: 判断 542">
          <a:extLst>
            <a:ext uri="{FF2B5EF4-FFF2-40B4-BE49-F238E27FC236}">
              <a16:creationId xmlns:a16="http://schemas.microsoft.com/office/drawing/2014/main" id="{A75456F8-7238-408D-8D14-DCFDB244063D}"/>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4" name="フローチャート: 判断 543">
          <a:extLst>
            <a:ext uri="{FF2B5EF4-FFF2-40B4-BE49-F238E27FC236}">
              <a16:creationId xmlns:a16="http://schemas.microsoft.com/office/drawing/2014/main" id="{9269E89D-B2AB-4166-A2B1-45F9D6A666CA}"/>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5" name="フローチャート: 判断 544">
          <a:extLst>
            <a:ext uri="{FF2B5EF4-FFF2-40B4-BE49-F238E27FC236}">
              <a16:creationId xmlns:a16="http://schemas.microsoft.com/office/drawing/2014/main" id="{2F5B58A2-F143-440B-980D-8E9B3933DA67}"/>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46" name="フローチャート: 判断 545">
          <a:extLst>
            <a:ext uri="{FF2B5EF4-FFF2-40B4-BE49-F238E27FC236}">
              <a16:creationId xmlns:a16="http://schemas.microsoft.com/office/drawing/2014/main" id="{0D345724-AE56-4FD4-B10E-5A56C57187EF}"/>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547" name="フローチャート: 判断 546">
          <a:extLst>
            <a:ext uri="{FF2B5EF4-FFF2-40B4-BE49-F238E27FC236}">
              <a16:creationId xmlns:a16="http://schemas.microsoft.com/office/drawing/2014/main" id="{1182D190-1A82-48E2-9C67-17D11A91040A}"/>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8B2F566-CC67-4FE3-887B-E0D7C05119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9C652EA-6584-41A5-8F67-6F682422000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70B85C9-791E-4AF8-BC8D-57CC5915E5E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9BE7397-BAB6-4B85-A415-5DFE6709400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AECB774-AAAA-4D57-B22F-62F5D9F66E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53" name="楕円 552">
          <a:extLst>
            <a:ext uri="{FF2B5EF4-FFF2-40B4-BE49-F238E27FC236}">
              <a16:creationId xmlns:a16="http://schemas.microsoft.com/office/drawing/2014/main" id="{C3CDB9C4-A9EC-4D2D-99C2-EF92985028F7}"/>
            </a:ext>
          </a:extLst>
        </xdr:cNvPr>
        <xdr:cNvSpPr/>
      </xdr:nvSpPr>
      <xdr:spPr>
        <a:xfrm>
          <a:off x="16268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150058</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2D4742E5-9DF7-49AD-8763-09DB4C515322}"/>
            </a:ext>
          </a:extLst>
        </xdr:cNvPr>
        <xdr:cNvSpPr txBox="1"/>
      </xdr:nvSpPr>
      <xdr:spPr>
        <a:xfrm>
          <a:off x="16357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102688</xdr:rowOff>
    </xdr:from>
    <xdr:to>
      <xdr:col>81</xdr:col>
      <xdr:colOff>101600</xdr:colOff>
      <xdr:row>59</xdr:row>
      <xdr:rowOff>32838</xdr:rowOff>
    </xdr:to>
    <xdr:sp macro="" textlink="">
      <xdr:nvSpPr>
        <xdr:cNvPr id="555" name="楕円 554">
          <a:extLst>
            <a:ext uri="{FF2B5EF4-FFF2-40B4-BE49-F238E27FC236}">
              <a16:creationId xmlns:a16="http://schemas.microsoft.com/office/drawing/2014/main" id="{B479F537-C981-4702-B343-624CB7F9A26C}"/>
            </a:ext>
          </a:extLst>
        </xdr:cNvPr>
        <xdr:cNvSpPr/>
      </xdr:nvSpPr>
      <xdr:spPr>
        <a:xfrm>
          <a:off x="15430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153488</xdr:rowOff>
    </xdr:from>
    <xdr:to>
      <xdr:col>85</xdr:col>
      <xdr:colOff>127000</xdr:colOff>
      <xdr:row>59</xdr:row>
      <xdr:rowOff>6531</xdr:rowOff>
    </xdr:to>
    <xdr:cxnSp macro="">
      <xdr:nvCxnSpPr>
        <xdr:cNvPr id="556" name="直線コネクタ 555">
          <a:extLst>
            <a:ext uri="{FF2B5EF4-FFF2-40B4-BE49-F238E27FC236}">
              <a16:creationId xmlns:a16="http://schemas.microsoft.com/office/drawing/2014/main" id="{6B8936D6-5C8D-4E49-B4E2-4FF1081F1003}"/>
            </a:ext>
          </a:extLst>
        </xdr:cNvPr>
        <xdr:cNvCxnSpPr/>
      </xdr:nvCxnSpPr>
      <xdr:spPr>
        <a:xfrm>
          <a:off x="15481300" y="1009758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76563</xdr:rowOff>
    </xdr:from>
    <xdr:to>
      <xdr:col>76</xdr:col>
      <xdr:colOff>165100</xdr:colOff>
      <xdr:row>59</xdr:row>
      <xdr:rowOff>6713</xdr:rowOff>
    </xdr:to>
    <xdr:sp macro="" textlink="">
      <xdr:nvSpPr>
        <xdr:cNvPr id="557" name="楕円 556">
          <a:extLst>
            <a:ext uri="{FF2B5EF4-FFF2-40B4-BE49-F238E27FC236}">
              <a16:creationId xmlns:a16="http://schemas.microsoft.com/office/drawing/2014/main" id="{931EDCB5-D06C-4575-BAE4-36C145AB1D39}"/>
            </a:ext>
          </a:extLst>
        </xdr:cNvPr>
        <xdr:cNvSpPr/>
      </xdr:nvSpPr>
      <xdr:spPr>
        <a:xfrm>
          <a:off x="14541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127363</xdr:rowOff>
    </xdr:from>
    <xdr:to>
      <xdr:col>81</xdr:col>
      <xdr:colOff>50800</xdr:colOff>
      <xdr:row>58</xdr:row>
      <xdr:rowOff>153488</xdr:rowOff>
    </xdr:to>
    <xdr:cxnSp macro="">
      <xdr:nvCxnSpPr>
        <xdr:cNvPr id="558" name="直線コネクタ 557">
          <a:extLst>
            <a:ext uri="{FF2B5EF4-FFF2-40B4-BE49-F238E27FC236}">
              <a16:creationId xmlns:a16="http://schemas.microsoft.com/office/drawing/2014/main" id="{6DC56539-3F73-47D9-9A8B-0BAF61ED62E5}"/>
            </a:ext>
          </a:extLst>
        </xdr:cNvPr>
        <xdr:cNvCxnSpPr/>
      </xdr:nvCxnSpPr>
      <xdr:spPr>
        <a:xfrm>
          <a:off x="14592300" y="100714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53703</xdr:rowOff>
    </xdr:from>
    <xdr:to>
      <xdr:col>72</xdr:col>
      <xdr:colOff>38100</xdr:colOff>
      <xdr:row>58</xdr:row>
      <xdr:rowOff>155303</xdr:rowOff>
    </xdr:to>
    <xdr:sp macro="" textlink="">
      <xdr:nvSpPr>
        <xdr:cNvPr id="559" name="楕円 558">
          <a:extLst>
            <a:ext uri="{FF2B5EF4-FFF2-40B4-BE49-F238E27FC236}">
              <a16:creationId xmlns:a16="http://schemas.microsoft.com/office/drawing/2014/main" id="{2F9BBC91-CF4E-4B81-B4B2-C90ED7D7F8A9}"/>
            </a:ext>
          </a:extLst>
        </xdr:cNvPr>
        <xdr:cNvSpPr/>
      </xdr:nvSpPr>
      <xdr:spPr>
        <a:xfrm>
          <a:off x="13652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104503</xdr:rowOff>
    </xdr:from>
    <xdr:to>
      <xdr:col>76</xdr:col>
      <xdr:colOff>114300</xdr:colOff>
      <xdr:row>58</xdr:row>
      <xdr:rowOff>127363</xdr:rowOff>
    </xdr:to>
    <xdr:cxnSp macro="">
      <xdr:nvCxnSpPr>
        <xdr:cNvPr id="560" name="直線コネクタ 559">
          <a:extLst>
            <a:ext uri="{FF2B5EF4-FFF2-40B4-BE49-F238E27FC236}">
              <a16:creationId xmlns:a16="http://schemas.microsoft.com/office/drawing/2014/main" id="{1CBB0B04-C558-4E4F-B722-D3B7E23FBD5E}"/>
            </a:ext>
          </a:extLst>
        </xdr:cNvPr>
        <xdr:cNvCxnSpPr/>
      </xdr:nvCxnSpPr>
      <xdr:spPr>
        <a:xfrm>
          <a:off x="13703300" y="100486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19413</xdr:rowOff>
    </xdr:from>
    <xdr:to>
      <xdr:col>67</xdr:col>
      <xdr:colOff>101600</xdr:colOff>
      <xdr:row>58</xdr:row>
      <xdr:rowOff>121013</xdr:rowOff>
    </xdr:to>
    <xdr:sp macro="" textlink="">
      <xdr:nvSpPr>
        <xdr:cNvPr id="561" name="楕円 560">
          <a:extLst>
            <a:ext uri="{FF2B5EF4-FFF2-40B4-BE49-F238E27FC236}">
              <a16:creationId xmlns:a16="http://schemas.microsoft.com/office/drawing/2014/main" id="{7DE292C8-4917-4734-823D-1AFFAFC492FD}"/>
            </a:ext>
          </a:extLst>
        </xdr:cNvPr>
        <xdr:cNvSpPr/>
      </xdr:nvSpPr>
      <xdr:spPr>
        <a:xfrm>
          <a:off x="12763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70213</xdr:rowOff>
    </xdr:from>
    <xdr:to>
      <xdr:col>71</xdr:col>
      <xdr:colOff>177800</xdr:colOff>
      <xdr:row>58</xdr:row>
      <xdr:rowOff>104503</xdr:rowOff>
    </xdr:to>
    <xdr:cxnSp macro="">
      <xdr:nvCxnSpPr>
        <xdr:cNvPr id="562" name="直線コネクタ 561">
          <a:extLst>
            <a:ext uri="{FF2B5EF4-FFF2-40B4-BE49-F238E27FC236}">
              <a16:creationId xmlns:a16="http://schemas.microsoft.com/office/drawing/2014/main" id="{F92F53A9-0E13-4250-A806-2163A0E4BC11}"/>
            </a:ext>
          </a:extLst>
        </xdr:cNvPr>
        <xdr:cNvCxnSpPr/>
      </xdr:nvCxnSpPr>
      <xdr:spPr>
        <a:xfrm>
          <a:off x="12814300" y="100143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99CDBAD9-4B3F-4684-BC3B-8FC2EC0FBA96}"/>
            </a:ext>
          </a:extLst>
        </xdr:cNvPr>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851EAE26-3B0C-49F5-9BF6-91BA3DFDDBAC}"/>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3F3EC688-ABA8-442D-9E79-04DE746480FC}"/>
            </a:ext>
          </a:extLst>
        </xdr:cNvPr>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B6D20281-86C0-427A-A022-30F82775A28C}"/>
            </a:ext>
          </a:extLst>
        </xdr:cNvPr>
        <xdr:cNvSpPr txBox="1"/>
      </xdr:nvSpPr>
      <xdr:spPr>
        <a:xfrm>
          <a:off x="12611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49365</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CC0C42F3-0ACB-481C-BAAC-9BC078141E6A}"/>
            </a:ext>
          </a:extLst>
        </xdr:cNvPr>
        <xdr:cNvSpPr txBox="1"/>
      </xdr:nvSpPr>
      <xdr:spPr>
        <a:xfrm>
          <a:off x="15266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23240</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69A6985B-A347-4ABC-82F5-93454E6D373F}"/>
            </a:ext>
          </a:extLst>
        </xdr:cNvPr>
        <xdr:cNvSpPr txBox="1"/>
      </xdr:nvSpPr>
      <xdr:spPr>
        <a:xfrm>
          <a:off x="14389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380</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67741E3A-73AF-4426-BA04-5A74D5D0B010}"/>
            </a:ext>
          </a:extLst>
        </xdr:cNvPr>
        <xdr:cNvSpPr txBox="1"/>
      </xdr:nvSpPr>
      <xdr:spPr>
        <a:xfrm>
          <a:off x="13500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137540</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5167C123-D6A2-4094-8B09-E5F2F2C8A183}"/>
            </a:ext>
          </a:extLst>
        </xdr:cNvPr>
        <xdr:cNvSpPr txBox="1"/>
      </xdr:nvSpPr>
      <xdr:spPr>
        <a:xfrm>
          <a:off x="12611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54044337-323E-4CD7-8A4F-119C359F49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9511AF46-D0DB-4442-9D66-CEF1DF00DE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FDF7E4CE-2732-4A18-B645-807B64F328E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6A9AC3E9-6115-41E5-9D0C-D7CC53729F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5CA809F6-1F26-4EAB-85D3-2CA97C834C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B63D19E8-E726-4632-9671-3F7B08ABDD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BC0D8E68-4F05-4F57-BD01-A7F79EECA5D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2E6323E-8D76-4EC4-916F-D0F35A34EF0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1DBA1769-FBB3-4AFD-8833-B179610254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E2CC81F7-3E4B-4DEC-848E-0ECF3CED6E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01DFD16A-AE0C-42C4-8F98-361D48DD1EA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8FDFA8D2-2054-4D4E-920A-0EB534D66AE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E06AC033-DCFB-4425-814A-1E6211D70A0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35E34E0C-3B73-4EBE-B672-187067ADF08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D55ECD43-98FC-467C-8E28-9FE167E05B2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6A2BCE79-139B-4955-B9EE-3F3F36E63C6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DEB5E925-4AFF-408D-9CA3-57CF646EF0C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2281DD76-D99A-46BA-9C31-3F37DDFDC71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DCBE18CE-F2FB-4573-A307-7FB4BD01770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321F29F6-B610-42E2-A845-EBC2EFF5D5C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AE2EFB65-9060-4A21-BADE-28553EA4B99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ADCE0785-A093-4DC6-BBD9-24FA7BC9B10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5978E5A3-9D97-4DFA-BFBC-B7504642F8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8FC739E9-E914-46D3-9DF5-B7F0B7EE962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167FFB34-35A2-45AE-A880-4176323F18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6" name="直線コネクタ 595">
          <a:extLst>
            <a:ext uri="{FF2B5EF4-FFF2-40B4-BE49-F238E27FC236}">
              <a16:creationId xmlns:a16="http://schemas.microsoft.com/office/drawing/2014/main" id="{ABF4AC6D-431B-44CC-BC44-0E46EFC1A98B}"/>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90F90CAA-B9BF-4C60-82DE-3F1CA718C23B}"/>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8" name="直線コネクタ 597">
          <a:extLst>
            <a:ext uri="{FF2B5EF4-FFF2-40B4-BE49-F238E27FC236}">
              <a16:creationId xmlns:a16="http://schemas.microsoft.com/office/drawing/2014/main" id="{B15FCF12-BBB7-4455-BA4A-E37B4FD07762}"/>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B71200BE-08B5-494F-A652-18109C2C85AB}"/>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00" name="直線コネクタ 599">
          <a:extLst>
            <a:ext uri="{FF2B5EF4-FFF2-40B4-BE49-F238E27FC236}">
              <a16:creationId xmlns:a16="http://schemas.microsoft.com/office/drawing/2014/main" id="{1CA5B2E3-9A87-4E32-B954-4F9629174999}"/>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28864</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1C55FC6D-F055-429F-A621-10537020D936}"/>
            </a:ext>
          </a:extLst>
        </xdr:cNvPr>
        <xdr:cNvSpPr txBox="1"/>
      </xdr:nvSpPr>
      <xdr:spPr>
        <a:xfrm>
          <a:off x="22199600" y="10658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02" name="フローチャート: 判断 601">
          <a:extLst>
            <a:ext uri="{FF2B5EF4-FFF2-40B4-BE49-F238E27FC236}">
              <a16:creationId xmlns:a16="http://schemas.microsoft.com/office/drawing/2014/main" id="{DE718BC8-9FB3-4030-A623-A672A060D1D3}"/>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03" name="フローチャート: 判断 602">
          <a:extLst>
            <a:ext uri="{FF2B5EF4-FFF2-40B4-BE49-F238E27FC236}">
              <a16:creationId xmlns:a16="http://schemas.microsoft.com/office/drawing/2014/main" id="{E76FCE3A-091A-4222-A554-0051DE6E8ADB}"/>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04" name="フローチャート: 判断 603">
          <a:extLst>
            <a:ext uri="{FF2B5EF4-FFF2-40B4-BE49-F238E27FC236}">
              <a16:creationId xmlns:a16="http://schemas.microsoft.com/office/drawing/2014/main" id="{E660534B-1B41-4254-B909-AA13682501B5}"/>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05" name="フローチャート: 判断 604">
          <a:extLst>
            <a:ext uri="{FF2B5EF4-FFF2-40B4-BE49-F238E27FC236}">
              <a16:creationId xmlns:a16="http://schemas.microsoft.com/office/drawing/2014/main" id="{0241AE5A-EEBA-4647-B173-77A25555DB8C}"/>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606" name="フローチャート: 判断 605">
          <a:extLst>
            <a:ext uri="{FF2B5EF4-FFF2-40B4-BE49-F238E27FC236}">
              <a16:creationId xmlns:a16="http://schemas.microsoft.com/office/drawing/2014/main" id="{DD3F54F1-B6F6-47DA-B4F2-E99B9EBE7B74}"/>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7D57930-0E1A-402D-9D64-DB35A1158E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540B916-8B86-439C-825E-4809E4BB0FD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EE5ABBF-EDD2-4832-8D21-E48DF1D8AF7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689EB47-D1F7-4225-9AEA-D4DDCE61C2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7DD518E-0765-49F7-B8CF-84D95C61038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12" name="楕円 611">
          <a:extLst>
            <a:ext uri="{FF2B5EF4-FFF2-40B4-BE49-F238E27FC236}">
              <a16:creationId xmlns:a16="http://schemas.microsoft.com/office/drawing/2014/main" id="{85E316AF-DFF2-461F-A894-59CBA31B1D60}"/>
            </a:ext>
          </a:extLst>
        </xdr:cNvPr>
        <xdr:cNvSpPr/>
      </xdr:nvSpPr>
      <xdr:spPr>
        <a:xfrm>
          <a:off x="22110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102705</xdr:rowOff>
    </xdr:from>
    <xdr:ext cx="469744" cy="259045"/>
    <xdr:sp macro="" textlink="">
      <xdr:nvSpPr>
        <xdr:cNvPr id="613" name="【保健センター・保健所】&#10;一人当たり面積該当値テキスト">
          <a:extLst>
            <a:ext uri="{FF2B5EF4-FFF2-40B4-BE49-F238E27FC236}">
              <a16:creationId xmlns:a16="http://schemas.microsoft.com/office/drawing/2014/main" id="{06FA3570-4C92-4FD5-9A1C-AAD1066CC7E7}"/>
            </a:ext>
          </a:extLst>
        </xdr:cNvPr>
        <xdr:cNvSpPr txBox="1"/>
      </xdr:nvSpPr>
      <xdr:spPr>
        <a:xfrm>
          <a:off x="22199600"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66766</xdr:rowOff>
    </xdr:from>
    <xdr:to>
      <xdr:col>112</xdr:col>
      <xdr:colOff>38100</xdr:colOff>
      <xdr:row>60</xdr:row>
      <xdr:rowOff>168366</xdr:rowOff>
    </xdr:to>
    <xdr:sp macro="" textlink="">
      <xdr:nvSpPr>
        <xdr:cNvPr id="614" name="楕円 613">
          <a:extLst>
            <a:ext uri="{FF2B5EF4-FFF2-40B4-BE49-F238E27FC236}">
              <a16:creationId xmlns:a16="http://schemas.microsoft.com/office/drawing/2014/main" id="{29129E53-9F6F-416A-908F-E398DB2B0D00}"/>
            </a:ext>
          </a:extLst>
        </xdr:cNvPr>
        <xdr:cNvSpPr/>
      </xdr:nvSpPr>
      <xdr:spPr>
        <a:xfrm>
          <a:off x="2127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117566</xdr:rowOff>
    </xdr:from>
    <xdr:to>
      <xdr:col>116</xdr:col>
      <xdr:colOff>63500</xdr:colOff>
      <xdr:row>60</xdr:row>
      <xdr:rowOff>130628</xdr:rowOff>
    </xdr:to>
    <xdr:cxnSp macro="">
      <xdr:nvCxnSpPr>
        <xdr:cNvPr id="615" name="直線コネクタ 614">
          <a:extLst>
            <a:ext uri="{FF2B5EF4-FFF2-40B4-BE49-F238E27FC236}">
              <a16:creationId xmlns:a16="http://schemas.microsoft.com/office/drawing/2014/main" id="{DB925B95-ED9F-405E-932A-D351D4BD2616}"/>
            </a:ext>
          </a:extLst>
        </xdr:cNvPr>
        <xdr:cNvCxnSpPr/>
      </xdr:nvCxnSpPr>
      <xdr:spPr>
        <a:xfrm>
          <a:off x="21323300" y="104045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616" name="楕円 615">
          <a:extLst>
            <a:ext uri="{FF2B5EF4-FFF2-40B4-BE49-F238E27FC236}">
              <a16:creationId xmlns:a16="http://schemas.microsoft.com/office/drawing/2014/main" id="{05C7E71D-6B00-4AF8-8A7A-9BBB37D79EBB}"/>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117566</xdr:rowOff>
    </xdr:to>
    <xdr:cxnSp macro="">
      <xdr:nvCxnSpPr>
        <xdr:cNvPr id="617" name="直線コネクタ 616">
          <a:extLst>
            <a:ext uri="{FF2B5EF4-FFF2-40B4-BE49-F238E27FC236}">
              <a16:creationId xmlns:a16="http://schemas.microsoft.com/office/drawing/2014/main" id="{D571A8B2-1F67-4403-8F5A-43EC7729C566}"/>
            </a:ext>
          </a:extLst>
        </xdr:cNvPr>
        <xdr:cNvCxnSpPr/>
      </xdr:nvCxnSpPr>
      <xdr:spPr>
        <a:xfrm>
          <a:off x="20434300" y="104013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18" name="楕円 617">
          <a:extLst>
            <a:ext uri="{FF2B5EF4-FFF2-40B4-BE49-F238E27FC236}">
              <a16:creationId xmlns:a16="http://schemas.microsoft.com/office/drawing/2014/main" id="{3B284372-550E-4DAD-BC86-36E28C114F44}"/>
            </a:ext>
          </a:extLst>
        </xdr:cNvPr>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619" name="直線コネクタ 618">
          <a:extLst>
            <a:ext uri="{FF2B5EF4-FFF2-40B4-BE49-F238E27FC236}">
              <a16:creationId xmlns:a16="http://schemas.microsoft.com/office/drawing/2014/main" id="{0956FC96-C1DF-4590-933D-70E941CE7887}"/>
            </a:ext>
          </a:extLst>
        </xdr:cNvPr>
        <xdr:cNvCxnSpPr/>
      </xdr:nvCxnSpPr>
      <xdr:spPr>
        <a:xfrm>
          <a:off x="19545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20" name="楕円 619">
          <a:extLst>
            <a:ext uri="{FF2B5EF4-FFF2-40B4-BE49-F238E27FC236}">
              <a16:creationId xmlns:a16="http://schemas.microsoft.com/office/drawing/2014/main" id="{5CF260E9-451C-4CD9-B87C-23A56CFEC2EC}"/>
            </a:ext>
          </a:extLst>
        </xdr:cNvPr>
        <xdr:cNvSpPr/>
      </xdr:nvSpPr>
      <xdr:spPr>
        <a:xfrm>
          <a:off x="18605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114300</xdr:rowOff>
    </xdr:to>
    <xdr:cxnSp macro="">
      <xdr:nvCxnSpPr>
        <xdr:cNvPr id="621" name="直線コネクタ 620">
          <a:extLst>
            <a:ext uri="{FF2B5EF4-FFF2-40B4-BE49-F238E27FC236}">
              <a16:creationId xmlns:a16="http://schemas.microsoft.com/office/drawing/2014/main" id="{AD048A71-580E-471B-9C44-25DFE59240C2}"/>
            </a:ext>
          </a:extLst>
        </xdr:cNvPr>
        <xdr:cNvCxnSpPr/>
      </xdr:nvCxnSpPr>
      <xdr:spPr>
        <a:xfrm>
          <a:off x="18656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166024</xdr:rowOff>
    </xdr:from>
    <xdr:ext cx="469744" cy="259045"/>
    <xdr:sp macro="" textlink="">
      <xdr:nvSpPr>
        <xdr:cNvPr id="622" name="n_1aveValue【保健センター・保健所】&#10;一人当たり面積">
          <a:extLst>
            <a:ext uri="{FF2B5EF4-FFF2-40B4-BE49-F238E27FC236}">
              <a16:creationId xmlns:a16="http://schemas.microsoft.com/office/drawing/2014/main" id="{FB6D0C70-6AC2-4500-BF6E-7F5A41BFD249}"/>
            </a:ext>
          </a:extLst>
        </xdr:cNvPr>
        <xdr:cNvSpPr txBox="1"/>
      </xdr:nvSpPr>
      <xdr:spPr>
        <a:xfrm>
          <a:off x="21075727" y="10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4371</xdr:rowOff>
    </xdr:from>
    <xdr:ext cx="469744" cy="259045"/>
    <xdr:sp macro="" textlink="">
      <xdr:nvSpPr>
        <xdr:cNvPr id="623" name="n_2aveValue【保健センター・保健所】&#10;一人当たり面積">
          <a:extLst>
            <a:ext uri="{FF2B5EF4-FFF2-40B4-BE49-F238E27FC236}">
              <a16:creationId xmlns:a16="http://schemas.microsoft.com/office/drawing/2014/main" id="{255E3568-04FE-4222-8989-691C32377776}"/>
            </a:ext>
          </a:extLst>
        </xdr:cNvPr>
        <xdr:cNvSpPr txBox="1"/>
      </xdr:nvSpPr>
      <xdr:spPr>
        <a:xfrm>
          <a:off x="201994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624" name="n_3aveValue【保健センター・保健所】&#10;一人当たり面積">
          <a:extLst>
            <a:ext uri="{FF2B5EF4-FFF2-40B4-BE49-F238E27FC236}">
              <a16:creationId xmlns:a16="http://schemas.microsoft.com/office/drawing/2014/main" id="{BC370450-AD7B-415A-B558-A62F8FBE9EC7}"/>
            </a:ext>
          </a:extLst>
        </xdr:cNvPr>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90912</xdr:rowOff>
    </xdr:from>
    <xdr:ext cx="469744" cy="259045"/>
    <xdr:sp macro="" textlink="">
      <xdr:nvSpPr>
        <xdr:cNvPr id="625" name="n_4aveValue【保健センター・保健所】&#10;一人当たり面積">
          <a:extLst>
            <a:ext uri="{FF2B5EF4-FFF2-40B4-BE49-F238E27FC236}">
              <a16:creationId xmlns:a16="http://schemas.microsoft.com/office/drawing/2014/main" id="{63753C6C-AB31-4151-930F-9B4CB5699015}"/>
            </a:ext>
          </a:extLst>
        </xdr:cNvPr>
        <xdr:cNvSpPr txBox="1"/>
      </xdr:nvSpPr>
      <xdr:spPr>
        <a:xfrm>
          <a:off x="184214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13443</xdr:rowOff>
    </xdr:from>
    <xdr:ext cx="469744" cy="259045"/>
    <xdr:sp macro="" textlink="">
      <xdr:nvSpPr>
        <xdr:cNvPr id="626" name="n_1mainValue【保健センター・保健所】&#10;一人当たり面積">
          <a:extLst>
            <a:ext uri="{FF2B5EF4-FFF2-40B4-BE49-F238E27FC236}">
              <a16:creationId xmlns:a16="http://schemas.microsoft.com/office/drawing/2014/main" id="{609D4364-D735-4DBD-8299-16A0FCCF7B8A}"/>
            </a:ext>
          </a:extLst>
        </xdr:cNvPr>
        <xdr:cNvSpPr txBox="1"/>
      </xdr:nvSpPr>
      <xdr:spPr>
        <a:xfrm>
          <a:off x="21075727" y="10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27" name="n_2mainValue【保健センター・保健所】&#10;一人当たり面積">
          <a:extLst>
            <a:ext uri="{FF2B5EF4-FFF2-40B4-BE49-F238E27FC236}">
              <a16:creationId xmlns:a16="http://schemas.microsoft.com/office/drawing/2014/main" id="{CF39A533-B460-4D48-B34B-B44A310999E0}"/>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8" name="n_3mainValue【保健センター・保健所】&#10;一人当たり面積">
          <a:extLst>
            <a:ext uri="{FF2B5EF4-FFF2-40B4-BE49-F238E27FC236}">
              <a16:creationId xmlns:a16="http://schemas.microsoft.com/office/drawing/2014/main" id="{43A6495D-0028-496D-9E9A-34239BAD561A}"/>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29" name="n_4mainValue【保健センター・保健所】&#10;一人当たり面積">
          <a:extLst>
            <a:ext uri="{FF2B5EF4-FFF2-40B4-BE49-F238E27FC236}">
              <a16:creationId xmlns:a16="http://schemas.microsoft.com/office/drawing/2014/main" id="{DC65F5EF-AA72-4EE7-A058-2A999CC6E99D}"/>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F55F7A98-2E64-42D0-B990-D317353BC15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D2CB7A50-504A-49EF-83F0-E01249F0DD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536ABAB0-E894-440F-B698-BD49986C5C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A3DF16E4-F1E0-4EF8-812C-0234144A80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A8189985-D330-4101-959B-6B82FA98E9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EFE79E13-FB96-4766-B616-720A8C77BC7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3FD8EBBB-2BDD-4286-946A-2D4292A793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61FE82B1-2313-42CA-9E71-2476E7F14D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E98CAD3C-4852-4264-99B7-00FBEF65296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E5261EF7-0D53-4AAF-AB36-6A96FBE99C1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957F58DC-538F-49A6-857A-A2DDBC4972E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3DAE89B4-D81C-4D97-92CD-4C6E7CEAAEC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B91BB5F5-6047-44A0-A814-5BBFE2A8514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733EEED3-4F92-4D39-8AA1-AC4A499F62B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D14AB701-6A2B-461E-89DA-CBE08BA8860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40A200D4-9DF8-4E56-90BE-E6BF373850C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684C7749-072F-4D81-9DB4-F0C9C3AFB00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16C6CF5C-45FC-40AA-828F-5F3DE262179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9F349312-2800-40C5-8000-07709035D10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5AF2305E-FEA7-46A6-AAEA-E424A0F6181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B09B4425-5D7F-432A-B3CD-BEF9B407DFF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5995CB2F-8E5B-4C91-889D-62FD0B62D90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26A6C532-2AA8-4C42-B481-F0D2DDCC7B1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9E2A9E04-8CA2-4591-AA56-42D7B1C72E4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54" name="直線コネクタ 653">
          <a:extLst>
            <a:ext uri="{FF2B5EF4-FFF2-40B4-BE49-F238E27FC236}">
              <a16:creationId xmlns:a16="http://schemas.microsoft.com/office/drawing/2014/main" id="{DC732C69-D6EC-4197-8EE0-0A90FE7B52B7}"/>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5" name="【消防施設】&#10;有形固定資産減価償却率最小値テキスト">
          <a:extLst>
            <a:ext uri="{FF2B5EF4-FFF2-40B4-BE49-F238E27FC236}">
              <a16:creationId xmlns:a16="http://schemas.microsoft.com/office/drawing/2014/main" id="{1E8141BC-E667-4819-B794-3830CEC58842}"/>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6" name="直線コネクタ 655">
          <a:extLst>
            <a:ext uri="{FF2B5EF4-FFF2-40B4-BE49-F238E27FC236}">
              <a16:creationId xmlns:a16="http://schemas.microsoft.com/office/drawing/2014/main" id="{20012A78-7E55-46D3-BE02-B31412376422}"/>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E393B0A1-9C80-4DED-BEF8-9105B669A7F3}"/>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8" name="直線コネクタ 657">
          <a:extLst>
            <a:ext uri="{FF2B5EF4-FFF2-40B4-BE49-F238E27FC236}">
              <a16:creationId xmlns:a16="http://schemas.microsoft.com/office/drawing/2014/main" id="{626FD9A0-73FB-4379-963E-A7531E8B96C4}"/>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6BD4426E-5DD8-4FA5-B34B-4409094B5EF6}"/>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60" name="フローチャート: 判断 659">
          <a:extLst>
            <a:ext uri="{FF2B5EF4-FFF2-40B4-BE49-F238E27FC236}">
              <a16:creationId xmlns:a16="http://schemas.microsoft.com/office/drawing/2014/main" id="{D3896A1E-1FDC-4E6C-A907-4AD618D8EDD2}"/>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61" name="フローチャート: 判断 660">
          <a:extLst>
            <a:ext uri="{FF2B5EF4-FFF2-40B4-BE49-F238E27FC236}">
              <a16:creationId xmlns:a16="http://schemas.microsoft.com/office/drawing/2014/main" id="{2848E984-7A3C-49D4-8CB7-2ED64F128C34}"/>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62" name="フローチャート: 判断 661">
          <a:extLst>
            <a:ext uri="{FF2B5EF4-FFF2-40B4-BE49-F238E27FC236}">
              <a16:creationId xmlns:a16="http://schemas.microsoft.com/office/drawing/2014/main" id="{C31D30D4-468D-4B81-BC55-30895E879BD7}"/>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63" name="フローチャート: 判断 662">
          <a:extLst>
            <a:ext uri="{FF2B5EF4-FFF2-40B4-BE49-F238E27FC236}">
              <a16:creationId xmlns:a16="http://schemas.microsoft.com/office/drawing/2014/main" id="{828A24F5-EED2-4E33-9F52-9196744D4FEF}"/>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64" name="フローチャート: 判断 663">
          <a:extLst>
            <a:ext uri="{FF2B5EF4-FFF2-40B4-BE49-F238E27FC236}">
              <a16:creationId xmlns:a16="http://schemas.microsoft.com/office/drawing/2014/main" id="{57717420-FD16-4268-AEBD-79204C34E772}"/>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4C137B1-6E93-471E-9401-4F6EA8B1488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F79BD912-8600-46F7-9341-6D43A8DC3DE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45E90E0-8546-48BB-B0DB-F7B3F09C451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16BCAA21-25E4-4601-B21D-CC66DB9CA3B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161E1D90-7D37-4017-BE98-D5D1C496F2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114936</xdr:rowOff>
    </xdr:from>
    <xdr:to>
      <xdr:col>85</xdr:col>
      <xdr:colOff>177800</xdr:colOff>
      <xdr:row>81</xdr:row>
      <xdr:rowOff>45086</xdr:rowOff>
    </xdr:to>
    <xdr:sp macro="" textlink="">
      <xdr:nvSpPr>
        <xdr:cNvPr id="670" name="楕円 669">
          <a:extLst>
            <a:ext uri="{FF2B5EF4-FFF2-40B4-BE49-F238E27FC236}">
              <a16:creationId xmlns:a16="http://schemas.microsoft.com/office/drawing/2014/main" id="{63943842-0D6C-48F5-B748-7725495F12AB}"/>
            </a:ext>
          </a:extLst>
        </xdr:cNvPr>
        <xdr:cNvSpPr/>
      </xdr:nvSpPr>
      <xdr:spPr>
        <a:xfrm>
          <a:off x="162687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137813</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783978BB-4212-444D-9C0A-B5C0E95BF9E7}"/>
            </a:ext>
          </a:extLst>
        </xdr:cNvPr>
        <xdr:cNvSpPr txBox="1"/>
      </xdr:nvSpPr>
      <xdr:spPr>
        <a:xfrm>
          <a:off x="16357600"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76836</xdr:rowOff>
    </xdr:from>
    <xdr:to>
      <xdr:col>81</xdr:col>
      <xdr:colOff>101600</xdr:colOff>
      <xdr:row>81</xdr:row>
      <xdr:rowOff>6986</xdr:rowOff>
    </xdr:to>
    <xdr:sp macro="" textlink="">
      <xdr:nvSpPr>
        <xdr:cNvPr id="672" name="楕円 671">
          <a:extLst>
            <a:ext uri="{FF2B5EF4-FFF2-40B4-BE49-F238E27FC236}">
              <a16:creationId xmlns:a16="http://schemas.microsoft.com/office/drawing/2014/main" id="{A6D3CD2C-B6BC-4636-A8B7-9014E2871678}"/>
            </a:ext>
          </a:extLst>
        </xdr:cNvPr>
        <xdr:cNvSpPr/>
      </xdr:nvSpPr>
      <xdr:spPr>
        <a:xfrm>
          <a:off x="15430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127636</xdr:rowOff>
    </xdr:from>
    <xdr:to>
      <xdr:col>85</xdr:col>
      <xdr:colOff>127000</xdr:colOff>
      <xdr:row>80</xdr:row>
      <xdr:rowOff>165736</xdr:rowOff>
    </xdr:to>
    <xdr:cxnSp macro="">
      <xdr:nvCxnSpPr>
        <xdr:cNvPr id="673" name="直線コネクタ 672">
          <a:extLst>
            <a:ext uri="{FF2B5EF4-FFF2-40B4-BE49-F238E27FC236}">
              <a16:creationId xmlns:a16="http://schemas.microsoft.com/office/drawing/2014/main" id="{E7A85881-5295-424D-ACDD-B4A8A0CCD24C}"/>
            </a:ext>
          </a:extLst>
        </xdr:cNvPr>
        <xdr:cNvCxnSpPr/>
      </xdr:nvCxnSpPr>
      <xdr:spPr>
        <a:xfrm>
          <a:off x="15481300" y="138436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xdr:rowOff>
    </xdr:from>
    <xdr:to>
      <xdr:col>76</xdr:col>
      <xdr:colOff>165100</xdr:colOff>
      <xdr:row>80</xdr:row>
      <xdr:rowOff>109855</xdr:rowOff>
    </xdr:to>
    <xdr:sp macro="" textlink="">
      <xdr:nvSpPr>
        <xdr:cNvPr id="674" name="楕円 673">
          <a:extLst>
            <a:ext uri="{FF2B5EF4-FFF2-40B4-BE49-F238E27FC236}">
              <a16:creationId xmlns:a16="http://schemas.microsoft.com/office/drawing/2014/main" id="{B512651F-726C-41D8-A81E-182AFA6BDC90}"/>
            </a:ext>
          </a:extLst>
        </xdr:cNvPr>
        <xdr:cNvSpPr/>
      </xdr:nvSpPr>
      <xdr:spPr>
        <a:xfrm>
          <a:off x="14541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59055</xdr:rowOff>
    </xdr:from>
    <xdr:to>
      <xdr:col>81</xdr:col>
      <xdr:colOff>50800</xdr:colOff>
      <xdr:row>80</xdr:row>
      <xdr:rowOff>127636</xdr:rowOff>
    </xdr:to>
    <xdr:cxnSp macro="">
      <xdr:nvCxnSpPr>
        <xdr:cNvPr id="675" name="直線コネクタ 674">
          <a:extLst>
            <a:ext uri="{FF2B5EF4-FFF2-40B4-BE49-F238E27FC236}">
              <a16:creationId xmlns:a16="http://schemas.microsoft.com/office/drawing/2014/main" id="{29B5E878-E3FC-4EAE-935D-A501AE373466}"/>
            </a:ext>
          </a:extLst>
        </xdr:cNvPr>
        <xdr:cNvCxnSpPr/>
      </xdr:nvCxnSpPr>
      <xdr:spPr>
        <a:xfrm>
          <a:off x="14592300" y="137750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93980</xdr:rowOff>
    </xdr:from>
    <xdr:to>
      <xdr:col>72</xdr:col>
      <xdr:colOff>38100</xdr:colOff>
      <xdr:row>80</xdr:row>
      <xdr:rowOff>24130</xdr:rowOff>
    </xdr:to>
    <xdr:sp macro="" textlink="">
      <xdr:nvSpPr>
        <xdr:cNvPr id="676" name="楕円 675">
          <a:extLst>
            <a:ext uri="{FF2B5EF4-FFF2-40B4-BE49-F238E27FC236}">
              <a16:creationId xmlns:a16="http://schemas.microsoft.com/office/drawing/2014/main" id="{5CE39093-A5C2-4751-8672-7203E6E70011}"/>
            </a:ext>
          </a:extLst>
        </xdr:cNvPr>
        <xdr:cNvSpPr/>
      </xdr:nvSpPr>
      <xdr:spPr>
        <a:xfrm>
          <a:off x="13652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144780</xdr:rowOff>
    </xdr:from>
    <xdr:to>
      <xdr:col>76</xdr:col>
      <xdr:colOff>114300</xdr:colOff>
      <xdr:row>80</xdr:row>
      <xdr:rowOff>59055</xdr:rowOff>
    </xdr:to>
    <xdr:cxnSp macro="">
      <xdr:nvCxnSpPr>
        <xdr:cNvPr id="677" name="直線コネクタ 676">
          <a:extLst>
            <a:ext uri="{FF2B5EF4-FFF2-40B4-BE49-F238E27FC236}">
              <a16:creationId xmlns:a16="http://schemas.microsoft.com/office/drawing/2014/main" id="{5C8C695F-4434-4C48-AC4E-C9B7A61058FE}"/>
            </a:ext>
          </a:extLst>
        </xdr:cNvPr>
        <xdr:cNvCxnSpPr/>
      </xdr:nvCxnSpPr>
      <xdr:spPr>
        <a:xfrm>
          <a:off x="13703300" y="136893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13970</xdr:rowOff>
    </xdr:from>
    <xdr:to>
      <xdr:col>67</xdr:col>
      <xdr:colOff>101600</xdr:colOff>
      <xdr:row>79</xdr:row>
      <xdr:rowOff>115570</xdr:rowOff>
    </xdr:to>
    <xdr:sp macro="" textlink="">
      <xdr:nvSpPr>
        <xdr:cNvPr id="678" name="楕円 677">
          <a:extLst>
            <a:ext uri="{FF2B5EF4-FFF2-40B4-BE49-F238E27FC236}">
              <a16:creationId xmlns:a16="http://schemas.microsoft.com/office/drawing/2014/main" id="{D52D9A93-7675-4178-8E3E-9642489C2EAF}"/>
            </a:ext>
          </a:extLst>
        </xdr:cNvPr>
        <xdr:cNvSpPr/>
      </xdr:nvSpPr>
      <xdr:spPr>
        <a:xfrm>
          <a:off x="12763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64770</xdr:rowOff>
    </xdr:from>
    <xdr:to>
      <xdr:col>71</xdr:col>
      <xdr:colOff>177800</xdr:colOff>
      <xdr:row>79</xdr:row>
      <xdr:rowOff>144780</xdr:rowOff>
    </xdr:to>
    <xdr:cxnSp macro="">
      <xdr:nvCxnSpPr>
        <xdr:cNvPr id="679" name="直線コネクタ 678">
          <a:extLst>
            <a:ext uri="{FF2B5EF4-FFF2-40B4-BE49-F238E27FC236}">
              <a16:creationId xmlns:a16="http://schemas.microsoft.com/office/drawing/2014/main" id="{7C0180BC-76A9-458B-8BBD-2831370780BA}"/>
            </a:ext>
          </a:extLst>
        </xdr:cNvPr>
        <xdr:cNvCxnSpPr/>
      </xdr:nvCxnSpPr>
      <xdr:spPr>
        <a:xfrm>
          <a:off x="12814300" y="136093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680" name="n_1aveValue【消防施設】&#10;有形固定資産減価償却率">
          <a:extLst>
            <a:ext uri="{FF2B5EF4-FFF2-40B4-BE49-F238E27FC236}">
              <a16:creationId xmlns:a16="http://schemas.microsoft.com/office/drawing/2014/main" id="{C9F364B8-2802-4686-B1FD-42B017C2D5C9}"/>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81" name="n_2aveValue【消防施設】&#10;有形固定資産減価償却率">
          <a:extLst>
            <a:ext uri="{FF2B5EF4-FFF2-40B4-BE49-F238E27FC236}">
              <a16:creationId xmlns:a16="http://schemas.microsoft.com/office/drawing/2014/main" id="{711DB7A9-239B-4C5D-B918-4CE3F1F7AF93}"/>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682" name="n_3aveValue【消防施設】&#10;有形固定資産減価償却率">
          <a:extLst>
            <a:ext uri="{FF2B5EF4-FFF2-40B4-BE49-F238E27FC236}">
              <a16:creationId xmlns:a16="http://schemas.microsoft.com/office/drawing/2014/main" id="{C0CABE3A-DC16-4A16-82D6-94B50939B464}"/>
            </a:ext>
          </a:extLst>
        </xdr:cNvPr>
        <xdr:cNvSpPr txBox="1"/>
      </xdr:nvSpPr>
      <xdr:spPr>
        <a:xfrm>
          <a:off x="13500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683" name="n_4aveValue【消防施設】&#10;有形固定資産減価償却率">
          <a:extLst>
            <a:ext uri="{FF2B5EF4-FFF2-40B4-BE49-F238E27FC236}">
              <a16:creationId xmlns:a16="http://schemas.microsoft.com/office/drawing/2014/main" id="{CC653677-6DBF-4C9D-A3A3-C2537ED367F4}"/>
            </a:ext>
          </a:extLst>
        </xdr:cNvPr>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23513</xdr:rowOff>
    </xdr:from>
    <xdr:ext cx="405111" cy="259045"/>
    <xdr:sp macro="" textlink="">
      <xdr:nvSpPr>
        <xdr:cNvPr id="684" name="n_1mainValue【消防施設】&#10;有形固定資産減価償却率">
          <a:extLst>
            <a:ext uri="{FF2B5EF4-FFF2-40B4-BE49-F238E27FC236}">
              <a16:creationId xmlns:a16="http://schemas.microsoft.com/office/drawing/2014/main" id="{37C63546-E475-4588-BDBD-0EAED6CF6E74}"/>
            </a:ext>
          </a:extLst>
        </xdr:cNvPr>
        <xdr:cNvSpPr txBox="1"/>
      </xdr:nvSpPr>
      <xdr:spPr>
        <a:xfrm>
          <a:off x="15266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126382</xdr:rowOff>
    </xdr:from>
    <xdr:ext cx="405111" cy="259045"/>
    <xdr:sp macro="" textlink="">
      <xdr:nvSpPr>
        <xdr:cNvPr id="685" name="n_2mainValue【消防施設】&#10;有形固定資産減価償却率">
          <a:extLst>
            <a:ext uri="{FF2B5EF4-FFF2-40B4-BE49-F238E27FC236}">
              <a16:creationId xmlns:a16="http://schemas.microsoft.com/office/drawing/2014/main" id="{08DD3427-21BA-4A9A-8CE9-477878D4AAA1}"/>
            </a:ext>
          </a:extLst>
        </xdr:cNvPr>
        <xdr:cNvSpPr txBox="1"/>
      </xdr:nvSpPr>
      <xdr:spPr>
        <a:xfrm>
          <a:off x="14389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40657</xdr:rowOff>
    </xdr:from>
    <xdr:ext cx="405111" cy="259045"/>
    <xdr:sp macro="" textlink="">
      <xdr:nvSpPr>
        <xdr:cNvPr id="686" name="n_3mainValue【消防施設】&#10;有形固定資産減価償却率">
          <a:extLst>
            <a:ext uri="{FF2B5EF4-FFF2-40B4-BE49-F238E27FC236}">
              <a16:creationId xmlns:a16="http://schemas.microsoft.com/office/drawing/2014/main" id="{36FB77B7-C03D-466A-B9AB-3C0E054D1134}"/>
            </a:ext>
          </a:extLst>
        </xdr:cNvPr>
        <xdr:cNvSpPr txBox="1"/>
      </xdr:nvSpPr>
      <xdr:spPr>
        <a:xfrm>
          <a:off x="13500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132097</xdr:rowOff>
    </xdr:from>
    <xdr:ext cx="405111" cy="259045"/>
    <xdr:sp macro="" textlink="">
      <xdr:nvSpPr>
        <xdr:cNvPr id="687" name="n_4mainValue【消防施設】&#10;有形固定資産減価償却率">
          <a:extLst>
            <a:ext uri="{FF2B5EF4-FFF2-40B4-BE49-F238E27FC236}">
              <a16:creationId xmlns:a16="http://schemas.microsoft.com/office/drawing/2014/main" id="{9F46EDD8-C2BD-4297-9007-067846BDB7BB}"/>
            </a:ext>
          </a:extLst>
        </xdr:cNvPr>
        <xdr:cNvSpPr txBox="1"/>
      </xdr:nvSpPr>
      <xdr:spPr>
        <a:xfrm>
          <a:off x="12611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0917A507-9E53-44F1-AB43-8CDBCF6368B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58A543CE-9657-49B8-93F2-3431DC71CDA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8524B324-4BC6-4640-BE97-FE0FF531A7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3979791D-8617-464D-9709-33DD6DD73A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896AB619-AE94-40CB-9560-361CCAB1F2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7BB77AD3-2CFA-444C-8837-2B7F55F5F1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07DD6F99-B229-4992-B9FF-C26B7E3970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DA172119-D1F3-4D9F-A0DC-3E067AC5093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8978055C-C021-44F9-B5B0-2C3255EFC1F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2DF617C2-845C-4310-9A37-795375C100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a:extLst>
            <a:ext uri="{FF2B5EF4-FFF2-40B4-BE49-F238E27FC236}">
              <a16:creationId xmlns:a16="http://schemas.microsoft.com/office/drawing/2014/main" id="{19BE9552-98E4-45CA-9B93-AC4753C8162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9" name="テキスト ボックス 698">
          <a:extLst>
            <a:ext uri="{FF2B5EF4-FFF2-40B4-BE49-F238E27FC236}">
              <a16:creationId xmlns:a16="http://schemas.microsoft.com/office/drawing/2014/main" id="{1910A9D8-1D98-425B-9FE0-7871EF9E51A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a:extLst>
            <a:ext uri="{FF2B5EF4-FFF2-40B4-BE49-F238E27FC236}">
              <a16:creationId xmlns:a16="http://schemas.microsoft.com/office/drawing/2014/main" id="{89667264-1D60-495C-9D10-1C2BC38D34D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1" name="テキスト ボックス 700">
          <a:extLst>
            <a:ext uri="{FF2B5EF4-FFF2-40B4-BE49-F238E27FC236}">
              <a16:creationId xmlns:a16="http://schemas.microsoft.com/office/drawing/2014/main" id="{A9A45B5A-64B1-455B-954B-96C13888221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4FAC7D9D-1714-47E4-91F2-5B44FF58569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a:extLst>
            <a:ext uri="{FF2B5EF4-FFF2-40B4-BE49-F238E27FC236}">
              <a16:creationId xmlns:a16="http://schemas.microsoft.com/office/drawing/2014/main" id="{23A1F6E4-2BCC-4EDB-B7DF-8D1AFE5C5C8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a:extLst>
            <a:ext uri="{FF2B5EF4-FFF2-40B4-BE49-F238E27FC236}">
              <a16:creationId xmlns:a16="http://schemas.microsoft.com/office/drawing/2014/main" id="{569288D7-9C01-4169-93A7-8E04F16613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5" name="テキスト ボックス 704">
          <a:extLst>
            <a:ext uri="{FF2B5EF4-FFF2-40B4-BE49-F238E27FC236}">
              <a16:creationId xmlns:a16="http://schemas.microsoft.com/office/drawing/2014/main" id="{0441CFA2-765A-42C7-8C90-5B8A8734C3E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a:extLst>
            <a:ext uri="{FF2B5EF4-FFF2-40B4-BE49-F238E27FC236}">
              <a16:creationId xmlns:a16="http://schemas.microsoft.com/office/drawing/2014/main" id="{AC2B3B8D-6B15-458E-9E82-D6DBBE858E9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7" name="テキスト ボックス 706">
          <a:extLst>
            <a:ext uri="{FF2B5EF4-FFF2-40B4-BE49-F238E27FC236}">
              <a16:creationId xmlns:a16="http://schemas.microsoft.com/office/drawing/2014/main" id="{24D2DA2A-F9CF-40CC-9F85-CFB699A43C0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28C9983B-BF08-4D0A-845B-0A6DCD996AA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35EE8D00-AEB9-4767-BD2A-47EDE9EFF92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1196A1A1-F401-4C7D-9AB5-4AF4AA1668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11" name="直線コネクタ 710">
          <a:extLst>
            <a:ext uri="{FF2B5EF4-FFF2-40B4-BE49-F238E27FC236}">
              <a16:creationId xmlns:a16="http://schemas.microsoft.com/office/drawing/2014/main" id="{E7C6F924-B4FC-4A07-94F1-B05E0914160D}"/>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2" name="【消防施設】&#10;一人当たり面積最小値テキスト">
          <a:extLst>
            <a:ext uri="{FF2B5EF4-FFF2-40B4-BE49-F238E27FC236}">
              <a16:creationId xmlns:a16="http://schemas.microsoft.com/office/drawing/2014/main" id="{32E905A4-3C10-4B87-AA8E-2ED8D3C6F61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3" name="直線コネクタ 712">
          <a:extLst>
            <a:ext uri="{FF2B5EF4-FFF2-40B4-BE49-F238E27FC236}">
              <a16:creationId xmlns:a16="http://schemas.microsoft.com/office/drawing/2014/main" id="{D1BABB6B-A5C9-4CD5-B6CC-AED5DEEA73F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4" name="【消防施設】&#10;一人当たり面積最大値テキスト">
          <a:extLst>
            <a:ext uri="{FF2B5EF4-FFF2-40B4-BE49-F238E27FC236}">
              <a16:creationId xmlns:a16="http://schemas.microsoft.com/office/drawing/2014/main" id="{4A1F89BB-3547-4C42-8798-DD4A1201B7CA}"/>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5" name="直線コネクタ 714">
          <a:extLst>
            <a:ext uri="{FF2B5EF4-FFF2-40B4-BE49-F238E27FC236}">
              <a16:creationId xmlns:a16="http://schemas.microsoft.com/office/drawing/2014/main" id="{33D9137D-9886-4BC4-8025-23FB661D4A92}"/>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716" name="【消防施設】&#10;一人当たり面積平均値テキスト">
          <a:extLst>
            <a:ext uri="{FF2B5EF4-FFF2-40B4-BE49-F238E27FC236}">
              <a16:creationId xmlns:a16="http://schemas.microsoft.com/office/drawing/2014/main" id="{11ECC200-D134-4C02-BD5D-E76657C64429}"/>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7" name="フローチャート: 判断 716">
          <a:extLst>
            <a:ext uri="{FF2B5EF4-FFF2-40B4-BE49-F238E27FC236}">
              <a16:creationId xmlns:a16="http://schemas.microsoft.com/office/drawing/2014/main" id="{40143594-5F3E-402C-A9AD-120A1666E292}"/>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8" name="フローチャート: 判断 717">
          <a:extLst>
            <a:ext uri="{FF2B5EF4-FFF2-40B4-BE49-F238E27FC236}">
              <a16:creationId xmlns:a16="http://schemas.microsoft.com/office/drawing/2014/main" id="{657876CB-5D14-4545-B786-C3D17A1B97C6}"/>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9" name="フローチャート: 判断 718">
          <a:extLst>
            <a:ext uri="{FF2B5EF4-FFF2-40B4-BE49-F238E27FC236}">
              <a16:creationId xmlns:a16="http://schemas.microsoft.com/office/drawing/2014/main" id="{FF0917AE-13F9-4526-8773-1E03A799A759}"/>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20" name="フローチャート: 判断 719">
          <a:extLst>
            <a:ext uri="{FF2B5EF4-FFF2-40B4-BE49-F238E27FC236}">
              <a16:creationId xmlns:a16="http://schemas.microsoft.com/office/drawing/2014/main" id="{4AD668B8-0AB5-4BCC-AED8-9B71741A4C24}"/>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1" name="フローチャート: 判断 720">
          <a:extLst>
            <a:ext uri="{FF2B5EF4-FFF2-40B4-BE49-F238E27FC236}">
              <a16:creationId xmlns:a16="http://schemas.microsoft.com/office/drawing/2014/main" id="{E0FBE90A-13F9-41BB-B508-471081D98027}"/>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A073E1E-8B4A-4D42-A216-CB2BEB985F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278AA94-0C98-486A-ACCC-667EDAEA8C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C07033E0-0C04-4424-AD83-51467F19B50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9625AA2A-5283-41D5-A943-FCE99FFE9BD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C0EBE133-2F40-43E3-8CA2-69D4403CB0E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88264</xdr:rowOff>
    </xdr:from>
    <xdr:to>
      <xdr:col>116</xdr:col>
      <xdr:colOff>114300</xdr:colOff>
      <xdr:row>86</xdr:row>
      <xdr:rowOff>18414</xdr:rowOff>
    </xdr:to>
    <xdr:sp macro="" textlink="">
      <xdr:nvSpPr>
        <xdr:cNvPr id="727" name="楕円 726">
          <a:extLst>
            <a:ext uri="{FF2B5EF4-FFF2-40B4-BE49-F238E27FC236}">
              <a16:creationId xmlns:a16="http://schemas.microsoft.com/office/drawing/2014/main" id="{44F19B9E-0049-4988-B5F9-5C8FF1DB4D74}"/>
            </a:ext>
          </a:extLst>
        </xdr:cNvPr>
        <xdr:cNvSpPr/>
      </xdr:nvSpPr>
      <xdr:spPr>
        <a:xfrm>
          <a:off x="221107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3191</xdr:rowOff>
    </xdr:from>
    <xdr:ext cx="469744" cy="259045"/>
    <xdr:sp macro="" textlink="">
      <xdr:nvSpPr>
        <xdr:cNvPr id="728" name="【消防施設】&#10;一人当たり面積該当値テキスト">
          <a:extLst>
            <a:ext uri="{FF2B5EF4-FFF2-40B4-BE49-F238E27FC236}">
              <a16:creationId xmlns:a16="http://schemas.microsoft.com/office/drawing/2014/main" id="{9B294FE9-39D0-4C94-92AE-7740889DB056}"/>
            </a:ext>
          </a:extLst>
        </xdr:cNvPr>
        <xdr:cNvSpPr txBox="1"/>
      </xdr:nvSpPr>
      <xdr:spPr>
        <a:xfrm>
          <a:off x="22199600" y="1457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84455</xdr:rowOff>
    </xdr:from>
    <xdr:to>
      <xdr:col>112</xdr:col>
      <xdr:colOff>38100</xdr:colOff>
      <xdr:row>86</xdr:row>
      <xdr:rowOff>14605</xdr:rowOff>
    </xdr:to>
    <xdr:sp macro="" textlink="">
      <xdr:nvSpPr>
        <xdr:cNvPr id="729" name="楕円 728">
          <a:extLst>
            <a:ext uri="{FF2B5EF4-FFF2-40B4-BE49-F238E27FC236}">
              <a16:creationId xmlns:a16="http://schemas.microsoft.com/office/drawing/2014/main" id="{5610DEE4-9350-4103-B83E-48CA67ABD48A}"/>
            </a:ext>
          </a:extLst>
        </xdr:cNvPr>
        <xdr:cNvSpPr/>
      </xdr:nvSpPr>
      <xdr:spPr>
        <a:xfrm>
          <a:off x="21272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139064</xdr:rowOff>
    </xdr:to>
    <xdr:cxnSp macro="">
      <xdr:nvCxnSpPr>
        <xdr:cNvPr id="730" name="直線コネクタ 729">
          <a:extLst>
            <a:ext uri="{FF2B5EF4-FFF2-40B4-BE49-F238E27FC236}">
              <a16:creationId xmlns:a16="http://schemas.microsoft.com/office/drawing/2014/main" id="{1D4C9389-8632-45EB-9B3F-0A7E14C76DD4}"/>
            </a:ext>
          </a:extLst>
        </xdr:cNvPr>
        <xdr:cNvCxnSpPr/>
      </xdr:nvCxnSpPr>
      <xdr:spPr>
        <a:xfrm>
          <a:off x="21323300" y="147085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84455</xdr:rowOff>
    </xdr:from>
    <xdr:to>
      <xdr:col>107</xdr:col>
      <xdr:colOff>101600</xdr:colOff>
      <xdr:row>86</xdr:row>
      <xdr:rowOff>14605</xdr:rowOff>
    </xdr:to>
    <xdr:sp macro="" textlink="">
      <xdr:nvSpPr>
        <xdr:cNvPr id="731" name="楕円 730">
          <a:extLst>
            <a:ext uri="{FF2B5EF4-FFF2-40B4-BE49-F238E27FC236}">
              <a16:creationId xmlns:a16="http://schemas.microsoft.com/office/drawing/2014/main" id="{C8FB0702-D1FB-435C-8E67-C02B197C4D09}"/>
            </a:ext>
          </a:extLst>
        </xdr:cNvPr>
        <xdr:cNvSpPr/>
      </xdr:nvSpPr>
      <xdr:spPr>
        <a:xfrm>
          <a:off x="20383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135255</xdr:rowOff>
    </xdr:from>
    <xdr:to>
      <xdr:col>111</xdr:col>
      <xdr:colOff>177800</xdr:colOff>
      <xdr:row>85</xdr:row>
      <xdr:rowOff>135255</xdr:rowOff>
    </xdr:to>
    <xdr:cxnSp macro="">
      <xdr:nvCxnSpPr>
        <xdr:cNvPr id="732" name="直線コネクタ 731">
          <a:extLst>
            <a:ext uri="{FF2B5EF4-FFF2-40B4-BE49-F238E27FC236}">
              <a16:creationId xmlns:a16="http://schemas.microsoft.com/office/drawing/2014/main" id="{2E72F97B-0B67-4132-9DF0-806A93B5A713}"/>
            </a:ext>
          </a:extLst>
        </xdr:cNvPr>
        <xdr:cNvCxnSpPr/>
      </xdr:nvCxnSpPr>
      <xdr:spPr>
        <a:xfrm>
          <a:off x="20434300" y="14708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84455</xdr:rowOff>
    </xdr:from>
    <xdr:to>
      <xdr:col>102</xdr:col>
      <xdr:colOff>165100</xdr:colOff>
      <xdr:row>86</xdr:row>
      <xdr:rowOff>14605</xdr:rowOff>
    </xdr:to>
    <xdr:sp macro="" textlink="">
      <xdr:nvSpPr>
        <xdr:cNvPr id="733" name="楕円 732">
          <a:extLst>
            <a:ext uri="{FF2B5EF4-FFF2-40B4-BE49-F238E27FC236}">
              <a16:creationId xmlns:a16="http://schemas.microsoft.com/office/drawing/2014/main" id="{81E9F098-3AA8-4289-B583-72C497B8290F}"/>
            </a:ext>
          </a:extLst>
        </xdr:cNvPr>
        <xdr:cNvSpPr/>
      </xdr:nvSpPr>
      <xdr:spPr>
        <a:xfrm>
          <a:off x="19494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135255</xdr:rowOff>
    </xdr:from>
    <xdr:to>
      <xdr:col>107</xdr:col>
      <xdr:colOff>50800</xdr:colOff>
      <xdr:row>85</xdr:row>
      <xdr:rowOff>135255</xdr:rowOff>
    </xdr:to>
    <xdr:cxnSp macro="">
      <xdr:nvCxnSpPr>
        <xdr:cNvPr id="734" name="直線コネクタ 733">
          <a:extLst>
            <a:ext uri="{FF2B5EF4-FFF2-40B4-BE49-F238E27FC236}">
              <a16:creationId xmlns:a16="http://schemas.microsoft.com/office/drawing/2014/main" id="{C81C99C3-4C29-49A1-AEA2-754BE6ECD723}"/>
            </a:ext>
          </a:extLst>
        </xdr:cNvPr>
        <xdr:cNvCxnSpPr/>
      </xdr:nvCxnSpPr>
      <xdr:spPr>
        <a:xfrm>
          <a:off x="19545300" y="14708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84455</xdr:rowOff>
    </xdr:from>
    <xdr:to>
      <xdr:col>98</xdr:col>
      <xdr:colOff>38100</xdr:colOff>
      <xdr:row>86</xdr:row>
      <xdr:rowOff>14605</xdr:rowOff>
    </xdr:to>
    <xdr:sp macro="" textlink="">
      <xdr:nvSpPr>
        <xdr:cNvPr id="735" name="楕円 734">
          <a:extLst>
            <a:ext uri="{FF2B5EF4-FFF2-40B4-BE49-F238E27FC236}">
              <a16:creationId xmlns:a16="http://schemas.microsoft.com/office/drawing/2014/main" id="{41B55204-BEF9-49C9-95CE-5823D88EFB61}"/>
            </a:ext>
          </a:extLst>
        </xdr:cNvPr>
        <xdr:cNvSpPr/>
      </xdr:nvSpPr>
      <xdr:spPr>
        <a:xfrm>
          <a:off x="18605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135255</xdr:rowOff>
    </xdr:from>
    <xdr:to>
      <xdr:col>102</xdr:col>
      <xdr:colOff>114300</xdr:colOff>
      <xdr:row>85</xdr:row>
      <xdr:rowOff>135255</xdr:rowOff>
    </xdr:to>
    <xdr:cxnSp macro="">
      <xdr:nvCxnSpPr>
        <xdr:cNvPr id="736" name="直線コネクタ 735">
          <a:extLst>
            <a:ext uri="{FF2B5EF4-FFF2-40B4-BE49-F238E27FC236}">
              <a16:creationId xmlns:a16="http://schemas.microsoft.com/office/drawing/2014/main" id="{91799DF5-4F00-4E07-B342-9C02A45AD954}"/>
            </a:ext>
          </a:extLst>
        </xdr:cNvPr>
        <xdr:cNvCxnSpPr/>
      </xdr:nvCxnSpPr>
      <xdr:spPr>
        <a:xfrm>
          <a:off x="18656300" y="14708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737" name="n_1aveValue【消防施設】&#10;一人当たり面積">
          <a:extLst>
            <a:ext uri="{FF2B5EF4-FFF2-40B4-BE49-F238E27FC236}">
              <a16:creationId xmlns:a16="http://schemas.microsoft.com/office/drawing/2014/main" id="{E66A3979-DDCA-4D4B-A6C5-4C9EE451BB4E}"/>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738" name="n_2aveValue【消防施設】&#10;一人当たり面積">
          <a:extLst>
            <a:ext uri="{FF2B5EF4-FFF2-40B4-BE49-F238E27FC236}">
              <a16:creationId xmlns:a16="http://schemas.microsoft.com/office/drawing/2014/main" id="{E5D72A74-24A9-4C65-8A42-1AAD7E1669B3}"/>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739" name="n_3aveValue【消防施設】&#10;一人当たり面積">
          <a:extLst>
            <a:ext uri="{FF2B5EF4-FFF2-40B4-BE49-F238E27FC236}">
              <a16:creationId xmlns:a16="http://schemas.microsoft.com/office/drawing/2014/main" id="{AEDF420F-9F37-423A-9172-EBAF1B606232}"/>
            </a:ext>
          </a:extLst>
        </xdr:cNvPr>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40" name="n_4aveValue【消防施設】&#10;一人当たり面積">
          <a:extLst>
            <a:ext uri="{FF2B5EF4-FFF2-40B4-BE49-F238E27FC236}">
              <a16:creationId xmlns:a16="http://schemas.microsoft.com/office/drawing/2014/main" id="{7C0F6D94-8D6D-4382-B1DA-652C028FC704}"/>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5732</xdr:rowOff>
    </xdr:from>
    <xdr:ext cx="469744" cy="259045"/>
    <xdr:sp macro="" textlink="">
      <xdr:nvSpPr>
        <xdr:cNvPr id="741" name="n_1mainValue【消防施設】&#10;一人当たり面積">
          <a:extLst>
            <a:ext uri="{FF2B5EF4-FFF2-40B4-BE49-F238E27FC236}">
              <a16:creationId xmlns:a16="http://schemas.microsoft.com/office/drawing/2014/main" id="{F28C3539-ECF9-4ECA-8F06-2998525AC3C1}"/>
            </a:ext>
          </a:extLst>
        </xdr:cNvPr>
        <xdr:cNvSpPr txBox="1"/>
      </xdr:nvSpPr>
      <xdr:spPr>
        <a:xfrm>
          <a:off x="210757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5732</xdr:rowOff>
    </xdr:from>
    <xdr:ext cx="469744" cy="259045"/>
    <xdr:sp macro="" textlink="">
      <xdr:nvSpPr>
        <xdr:cNvPr id="742" name="n_2mainValue【消防施設】&#10;一人当たり面積">
          <a:extLst>
            <a:ext uri="{FF2B5EF4-FFF2-40B4-BE49-F238E27FC236}">
              <a16:creationId xmlns:a16="http://schemas.microsoft.com/office/drawing/2014/main" id="{2673F96C-A4AC-44B2-BEFE-FBA2B2889433}"/>
            </a:ext>
          </a:extLst>
        </xdr:cNvPr>
        <xdr:cNvSpPr txBox="1"/>
      </xdr:nvSpPr>
      <xdr:spPr>
        <a:xfrm>
          <a:off x="201994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5732</xdr:rowOff>
    </xdr:from>
    <xdr:ext cx="469744" cy="259045"/>
    <xdr:sp macro="" textlink="">
      <xdr:nvSpPr>
        <xdr:cNvPr id="743" name="n_3mainValue【消防施設】&#10;一人当たり面積">
          <a:extLst>
            <a:ext uri="{FF2B5EF4-FFF2-40B4-BE49-F238E27FC236}">
              <a16:creationId xmlns:a16="http://schemas.microsoft.com/office/drawing/2014/main" id="{A3DC22DE-4B78-49C2-8033-33A3EE6E376E}"/>
            </a:ext>
          </a:extLst>
        </xdr:cNvPr>
        <xdr:cNvSpPr txBox="1"/>
      </xdr:nvSpPr>
      <xdr:spPr>
        <a:xfrm>
          <a:off x="193104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5732</xdr:rowOff>
    </xdr:from>
    <xdr:ext cx="469744" cy="259045"/>
    <xdr:sp macro="" textlink="">
      <xdr:nvSpPr>
        <xdr:cNvPr id="744" name="n_4mainValue【消防施設】&#10;一人当たり面積">
          <a:extLst>
            <a:ext uri="{FF2B5EF4-FFF2-40B4-BE49-F238E27FC236}">
              <a16:creationId xmlns:a16="http://schemas.microsoft.com/office/drawing/2014/main" id="{16E246E8-07A3-4C9E-A9DE-297D8F3FC0EC}"/>
            </a:ext>
          </a:extLst>
        </xdr:cNvPr>
        <xdr:cNvSpPr txBox="1"/>
      </xdr:nvSpPr>
      <xdr:spPr>
        <a:xfrm>
          <a:off x="184214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5BFDE2B6-9B20-471E-B7E1-B3A32061A4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2203245A-530B-49D3-8B5D-2AFB7A25B7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20F39978-8CD7-4CBC-8D26-BECD3EB6D6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FB19A3AB-75B4-4853-8CD2-3753743C8C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3C8E1893-F4BC-46FF-B5E7-50C86CDB79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10467C23-7E9B-40B3-8C5E-7E1813C35E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56488D64-AC3F-47DF-B8FC-E0798F063F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7D679AE5-DE6B-4387-B8B9-A50D0350CE9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39B961EF-981A-434C-A6A3-A6EE4D8987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779B8D08-2967-455B-A329-FB679DAEC5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4579C848-8FBB-4488-AEB4-53681C991A9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1D860884-6F06-43DB-BA28-6CFB97B45F6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7560ABD6-D4B3-4474-B6EC-1CD179606FA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8C3C59A4-8AEE-4595-BC36-D6B934781F6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4C98DA37-7368-44CF-83CF-C4E8F03EF1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C7A811F6-4820-4F4E-A56C-349E91FFC12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B52188ED-22CB-45C6-8876-A81C6BBDCD0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6B004BF9-F10F-453D-9A23-1817C110192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AFEE395B-CD74-489D-856D-C732375EFEE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F21C4D80-6A16-4B62-ABDA-88A78E3E84C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59979C86-E560-41C8-81F0-8D22C450F8E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B018EC68-533D-49CC-ADE0-C13C307C5DC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CF211F59-E05F-4E96-9A99-6F174C15514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8F91F7FA-97B9-4A39-8F43-71D4A8816D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12494AED-1847-4383-B15C-F8BB4869AE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70" name="直線コネクタ 769">
          <a:extLst>
            <a:ext uri="{FF2B5EF4-FFF2-40B4-BE49-F238E27FC236}">
              <a16:creationId xmlns:a16="http://schemas.microsoft.com/office/drawing/2014/main" id="{030B42E6-1564-4A94-8F29-9936FC6D6859}"/>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71" name="【庁舎】&#10;有形固定資産減価償却率最小値テキスト">
          <a:extLst>
            <a:ext uri="{FF2B5EF4-FFF2-40B4-BE49-F238E27FC236}">
              <a16:creationId xmlns:a16="http://schemas.microsoft.com/office/drawing/2014/main" id="{E1429E2F-935B-4FF5-BDFF-74EE80A8A948}"/>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72" name="直線コネクタ 771">
          <a:extLst>
            <a:ext uri="{FF2B5EF4-FFF2-40B4-BE49-F238E27FC236}">
              <a16:creationId xmlns:a16="http://schemas.microsoft.com/office/drawing/2014/main" id="{63446111-054C-40FF-AEF0-4528FBEBA785}"/>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73" name="【庁舎】&#10;有形固定資産減価償却率最大値テキスト">
          <a:extLst>
            <a:ext uri="{FF2B5EF4-FFF2-40B4-BE49-F238E27FC236}">
              <a16:creationId xmlns:a16="http://schemas.microsoft.com/office/drawing/2014/main" id="{727FD511-4D2F-4849-A4BF-C7EF02FF6083}"/>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4" name="直線コネクタ 773">
          <a:extLst>
            <a:ext uri="{FF2B5EF4-FFF2-40B4-BE49-F238E27FC236}">
              <a16:creationId xmlns:a16="http://schemas.microsoft.com/office/drawing/2014/main" id="{57E9A089-A6B5-4774-AC91-F430757DA852}"/>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75" name="【庁舎】&#10;有形固定資産減価償却率平均値テキスト">
          <a:extLst>
            <a:ext uri="{FF2B5EF4-FFF2-40B4-BE49-F238E27FC236}">
              <a16:creationId xmlns:a16="http://schemas.microsoft.com/office/drawing/2014/main" id="{71FF22FA-F917-4025-80F4-81E14BDB0B75}"/>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a:extLst>
            <a:ext uri="{FF2B5EF4-FFF2-40B4-BE49-F238E27FC236}">
              <a16:creationId xmlns:a16="http://schemas.microsoft.com/office/drawing/2014/main" id="{28238D5A-A0EB-4A6E-853A-A99899B68C53}"/>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7" name="フローチャート: 判断 776">
          <a:extLst>
            <a:ext uri="{FF2B5EF4-FFF2-40B4-BE49-F238E27FC236}">
              <a16:creationId xmlns:a16="http://schemas.microsoft.com/office/drawing/2014/main" id="{9BF192B8-DC15-4E92-98D3-A008E6B883FD}"/>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8" name="フローチャート: 判断 777">
          <a:extLst>
            <a:ext uri="{FF2B5EF4-FFF2-40B4-BE49-F238E27FC236}">
              <a16:creationId xmlns:a16="http://schemas.microsoft.com/office/drawing/2014/main" id="{28BBEFEC-43DD-4FCE-AAE9-9F779E37D142}"/>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79" name="フローチャート: 判断 778">
          <a:extLst>
            <a:ext uri="{FF2B5EF4-FFF2-40B4-BE49-F238E27FC236}">
              <a16:creationId xmlns:a16="http://schemas.microsoft.com/office/drawing/2014/main" id="{622062E2-EFFF-4F98-A435-8D3948B2A88F}"/>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80" name="フローチャート: 判断 779">
          <a:extLst>
            <a:ext uri="{FF2B5EF4-FFF2-40B4-BE49-F238E27FC236}">
              <a16:creationId xmlns:a16="http://schemas.microsoft.com/office/drawing/2014/main" id="{62D01B53-0951-4ECD-AF8D-AA1E3155121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544763B-E44E-4C58-8CEA-B598F1BD8D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A67D122-F933-47BD-9472-C991F65149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AB2DFB7A-48D1-45BD-A126-FA1CBC7E07D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6913DA9F-D54F-48A7-B643-D0F6AC8423F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47E36E21-C477-4B90-B820-0156F10E58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786" name="楕円 785">
          <a:extLst>
            <a:ext uri="{FF2B5EF4-FFF2-40B4-BE49-F238E27FC236}">
              <a16:creationId xmlns:a16="http://schemas.microsoft.com/office/drawing/2014/main" id="{35CB968B-96FF-4F61-87FA-0E095F4B265E}"/>
            </a:ext>
          </a:extLst>
        </xdr:cNvPr>
        <xdr:cNvSpPr/>
      </xdr:nvSpPr>
      <xdr:spPr>
        <a:xfrm>
          <a:off x="16268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142983</xdr:rowOff>
    </xdr:from>
    <xdr:ext cx="405111" cy="259045"/>
    <xdr:sp macro="" textlink="">
      <xdr:nvSpPr>
        <xdr:cNvPr id="787" name="【庁舎】&#10;有形固定資産減価償却率該当値テキスト">
          <a:extLst>
            <a:ext uri="{FF2B5EF4-FFF2-40B4-BE49-F238E27FC236}">
              <a16:creationId xmlns:a16="http://schemas.microsoft.com/office/drawing/2014/main" id="{91B00A07-9184-48B6-9451-4F8E37BD3E5C}"/>
            </a:ext>
          </a:extLst>
        </xdr:cNvPr>
        <xdr:cNvSpPr txBox="1"/>
      </xdr:nvSpPr>
      <xdr:spPr>
        <a:xfrm>
          <a:off x="16357600" y="176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788" name="楕円 787">
          <a:extLst>
            <a:ext uri="{FF2B5EF4-FFF2-40B4-BE49-F238E27FC236}">
              <a16:creationId xmlns:a16="http://schemas.microsoft.com/office/drawing/2014/main" id="{518C300E-2E53-41AE-AFB9-613608E22F7B}"/>
            </a:ext>
          </a:extLst>
        </xdr:cNvPr>
        <xdr:cNvSpPr/>
      </xdr:nvSpPr>
      <xdr:spPr>
        <a:xfrm>
          <a:off x="15430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103</xdr:row>
      <xdr:rowOff>170906</xdr:rowOff>
    </xdr:to>
    <xdr:cxnSp macro="">
      <xdr:nvCxnSpPr>
        <xdr:cNvPr id="789" name="直線コネクタ 788">
          <a:extLst>
            <a:ext uri="{FF2B5EF4-FFF2-40B4-BE49-F238E27FC236}">
              <a16:creationId xmlns:a16="http://schemas.microsoft.com/office/drawing/2014/main" id="{0E5A6959-62AC-4E92-BA79-82A731713A0D}"/>
            </a:ext>
          </a:extLst>
        </xdr:cNvPr>
        <xdr:cNvCxnSpPr/>
      </xdr:nvCxnSpPr>
      <xdr:spPr>
        <a:xfrm>
          <a:off x="15481300" y="1780249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790" name="楕円 789">
          <a:extLst>
            <a:ext uri="{FF2B5EF4-FFF2-40B4-BE49-F238E27FC236}">
              <a16:creationId xmlns:a16="http://schemas.microsoft.com/office/drawing/2014/main" id="{221AD47D-F178-4011-A346-27F0382ED809}"/>
            </a:ext>
          </a:extLst>
        </xdr:cNvPr>
        <xdr:cNvSpPr/>
      </xdr:nvSpPr>
      <xdr:spPr>
        <a:xfrm>
          <a:off x="14541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108857</xdr:rowOff>
    </xdr:from>
    <xdr:to>
      <xdr:col>81</xdr:col>
      <xdr:colOff>50800</xdr:colOff>
      <xdr:row>103</xdr:row>
      <xdr:rowOff>143148</xdr:rowOff>
    </xdr:to>
    <xdr:cxnSp macro="">
      <xdr:nvCxnSpPr>
        <xdr:cNvPr id="791" name="直線コネクタ 790">
          <a:extLst>
            <a:ext uri="{FF2B5EF4-FFF2-40B4-BE49-F238E27FC236}">
              <a16:creationId xmlns:a16="http://schemas.microsoft.com/office/drawing/2014/main" id="{AA28F0BD-730E-466A-B531-B96EAF30FB27}"/>
            </a:ext>
          </a:extLst>
        </xdr:cNvPr>
        <xdr:cNvCxnSpPr/>
      </xdr:nvCxnSpPr>
      <xdr:spPr>
        <a:xfrm>
          <a:off x="14592300" y="177682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23768</xdr:rowOff>
    </xdr:from>
    <xdr:to>
      <xdr:col>72</xdr:col>
      <xdr:colOff>38100</xdr:colOff>
      <xdr:row>103</xdr:row>
      <xdr:rowOff>125368</xdr:rowOff>
    </xdr:to>
    <xdr:sp macro="" textlink="">
      <xdr:nvSpPr>
        <xdr:cNvPr id="792" name="楕円 791">
          <a:extLst>
            <a:ext uri="{FF2B5EF4-FFF2-40B4-BE49-F238E27FC236}">
              <a16:creationId xmlns:a16="http://schemas.microsoft.com/office/drawing/2014/main" id="{C3BC42B3-E3EA-45E4-8054-0596A3D2B916}"/>
            </a:ext>
          </a:extLst>
        </xdr:cNvPr>
        <xdr:cNvSpPr/>
      </xdr:nvSpPr>
      <xdr:spPr>
        <a:xfrm>
          <a:off x="13652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74568</xdr:rowOff>
    </xdr:from>
    <xdr:to>
      <xdr:col>76</xdr:col>
      <xdr:colOff>114300</xdr:colOff>
      <xdr:row>103</xdr:row>
      <xdr:rowOff>108857</xdr:rowOff>
    </xdr:to>
    <xdr:cxnSp macro="">
      <xdr:nvCxnSpPr>
        <xdr:cNvPr id="793" name="直線コネクタ 792">
          <a:extLst>
            <a:ext uri="{FF2B5EF4-FFF2-40B4-BE49-F238E27FC236}">
              <a16:creationId xmlns:a16="http://schemas.microsoft.com/office/drawing/2014/main" id="{D34053D8-CA9C-435E-9D90-DCD5DCEF72C1}"/>
            </a:ext>
          </a:extLst>
        </xdr:cNvPr>
        <xdr:cNvCxnSpPr/>
      </xdr:nvCxnSpPr>
      <xdr:spPr>
        <a:xfrm>
          <a:off x="13703300" y="177339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160927</xdr:rowOff>
    </xdr:from>
    <xdr:to>
      <xdr:col>67</xdr:col>
      <xdr:colOff>101600</xdr:colOff>
      <xdr:row>103</xdr:row>
      <xdr:rowOff>91077</xdr:rowOff>
    </xdr:to>
    <xdr:sp macro="" textlink="">
      <xdr:nvSpPr>
        <xdr:cNvPr id="794" name="楕円 793">
          <a:extLst>
            <a:ext uri="{FF2B5EF4-FFF2-40B4-BE49-F238E27FC236}">
              <a16:creationId xmlns:a16="http://schemas.microsoft.com/office/drawing/2014/main" id="{65DF8F4D-1E3C-4D11-8E71-9F9B13CEF765}"/>
            </a:ext>
          </a:extLst>
        </xdr:cNvPr>
        <xdr:cNvSpPr/>
      </xdr:nvSpPr>
      <xdr:spPr>
        <a:xfrm>
          <a:off x="12763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40277</xdr:rowOff>
    </xdr:from>
    <xdr:to>
      <xdr:col>71</xdr:col>
      <xdr:colOff>177800</xdr:colOff>
      <xdr:row>103</xdr:row>
      <xdr:rowOff>74568</xdr:rowOff>
    </xdr:to>
    <xdr:cxnSp macro="">
      <xdr:nvCxnSpPr>
        <xdr:cNvPr id="795" name="直線コネクタ 794">
          <a:extLst>
            <a:ext uri="{FF2B5EF4-FFF2-40B4-BE49-F238E27FC236}">
              <a16:creationId xmlns:a16="http://schemas.microsoft.com/office/drawing/2014/main" id="{5CAE498E-F390-4AC1-AB94-078568169A5D}"/>
            </a:ext>
          </a:extLst>
        </xdr:cNvPr>
        <xdr:cNvCxnSpPr/>
      </xdr:nvCxnSpPr>
      <xdr:spPr>
        <a:xfrm>
          <a:off x="12814300" y="176996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796" name="n_1aveValue【庁舎】&#10;有形固定資産減価償却率">
          <a:extLst>
            <a:ext uri="{FF2B5EF4-FFF2-40B4-BE49-F238E27FC236}">
              <a16:creationId xmlns:a16="http://schemas.microsoft.com/office/drawing/2014/main" id="{C73962AB-1914-4647-9FBF-A973A4948318}"/>
            </a:ext>
          </a:extLst>
        </xdr:cNvPr>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797" name="n_2aveValue【庁舎】&#10;有形固定資産減価償却率">
          <a:extLst>
            <a:ext uri="{FF2B5EF4-FFF2-40B4-BE49-F238E27FC236}">
              <a16:creationId xmlns:a16="http://schemas.microsoft.com/office/drawing/2014/main" id="{FF91E3E4-47F8-4F73-83DE-13856718E906}"/>
            </a:ext>
          </a:extLst>
        </xdr:cNvPr>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98" name="n_3aveValue【庁舎】&#10;有形固定資産減価償却率">
          <a:extLst>
            <a:ext uri="{FF2B5EF4-FFF2-40B4-BE49-F238E27FC236}">
              <a16:creationId xmlns:a16="http://schemas.microsoft.com/office/drawing/2014/main" id="{326FC071-E5E3-4A01-8F25-41E491EA86CF}"/>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799" name="n_4aveValue【庁舎】&#10;有形固定資産減価償却率">
          <a:extLst>
            <a:ext uri="{FF2B5EF4-FFF2-40B4-BE49-F238E27FC236}">
              <a16:creationId xmlns:a16="http://schemas.microsoft.com/office/drawing/2014/main" id="{19C7A74B-585E-4918-82BD-DFF78177F94A}"/>
            </a:ext>
          </a:extLst>
        </xdr:cNvPr>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39025</xdr:rowOff>
    </xdr:from>
    <xdr:ext cx="405111" cy="259045"/>
    <xdr:sp macro="" textlink="">
      <xdr:nvSpPr>
        <xdr:cNvPr id="800" name="n_1mainValue【庁舎】&#10;有形固定資産減価償却率">
          <a:extLst>
            <a:ext uri="{FF2B5EF4-FFF2-40B4-BE49-F238E27FC236}">
              <a16:creationId xmlns:a16="http://schemas.microsoft.com/office/drawing/2014/main" id="{5614698A-D8C6-4FF7-87A2-59EDD075F280}"/>
            </a:ext>
          </a:extLst>
        </xdr:cNvPr>
        <xdr:cNvSpPr txBox="1"/>
      </xdr:nvSpPr>
      <xdr:spPr>
        <a:xfrm>
          <a:off x="15266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801" name="n_2mainValue【庁舎】&#10;有形固定資産減価償却率">
          <a:extLst>
            <a:ext uri="{FF2B5EF4-FFF2-40B4-BE49-F238E27FC236}">
              <a16:creationId xmlns:a16="http://schemas.microsoft.com/office/drawing/2014/main" id="{92F4713A-808E-494E-BA80-ADCBB0AAECFD}"/>
            </a:ext>
          </a:extLst>
        </xdr:cNvPr>
        <xdr:cNvSpPr txBox="1"/>
      </xdr:nvSpPr>
      <xdr:spPr>
        <a:xfrm>
          <a:off x="14389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141895</xdr:rowOff>
    </xdr:from>
    <xdr:ext cx="405111" cy="259045"/>
    <xdr:sp macro="" textlink="">
      <xdr:nvSpPr>
        <xdr:cNvPr id="802" name="n_3mainValue【庁舎】&#10;有形固定資産減価償却率">
          <a:extLst>
            <a:ext uri="{FF2B5EF4-FFF2-40B4-BE49-F238E27FC236}">
              <a16:creationId xmlns:a16="http://schemas.microsoft.com/office/drawing/2014/main" id="{C5C71620-74C3-4510-88E0-3E85AFDDCBDA}"/>
            </a:ext>
          </a:extLst>
        </xdr:cNvPr>
        <xdr:cNvSpPr txBox="1"/>
      </xdr:nvSpPr>
      <xdr:spPr>
        <a:xfrm>
          <a:off x="13500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107604</xdr:rowOff>
    </xdr:from>
    <xdr:ext cx="405111" cy="259045"/>
    <xdr:sp macro="" textlink="">
      <xdr:nvSpPr>
        <xdr:cNvPr id="803" name="n_4mainValue【庁舎】&#10;有形固定資産減価償却率">
          <a:extLst>
            <a:ext uri="{FF2B5EF4-FFF2-40B4-BE49-F238E27FC236}">
              <a16:creationId xmlns:a16="http://schemas.microsoft.com/office/drawing/2014/main" id="{3A09B0DF-B29A-46F0-B210-FC6BCB563B8E}"/>
            </a:ext>
          </a:extLst>
        </xdr:cNvPr>
        <xdr:cNvSpPr txBox="1"/>
      </xdr:nvSpPr>
      <xdr:spPr>
        <a:xfrm>
          <a:off x="12611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86BE8DB8-24A0-41C7-A40F-0A192A16AA0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EAD20C05-DA73-49D0-9593-0B93148410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CCAC62F5-A170-434D-8E95-5003239776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D8E015F2-9967-492E-A6A9-D5E7AD1690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83FB1422-AB85-4B3F-A914-4E8379F2AA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6C9DA427-D37D-4992-AE5B-98FC7BF1E1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24A6B840-40A1-4565-880B-A5BA2E9FDF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BF3217C3-8F0A-484E-BCF9-516267A219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B412227E-18E2-4478-BEDD-B9E69F504D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50A50D26-B912-453B-858B-5C9DCF541A7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16B74EB7-BC94-4AD9-ABBB-71500CF9B46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C287CFE8-A44C-429B-AFDB-0947184CF05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68DB175F-8712-4887-AF65-1A75A840480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FCF19372-E587-4E94-BD19-7AF56BBF576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71CB9256-DB4F-4411-AA7B-317B5DD8671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6DDC1A0D-88BA-4E62-B036-BD6D71CA6C7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E5CCA0F2-DC93-49B6-9369-D26CA89EC2D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9128CBAE-B7C5-4CA8-B05E-F3BBDC4D4B3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A9EF5F3F-7B93-4738-98E0-87C902A7C5F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6A62B295-1F9A-41D5-B78E-91CEBD540F6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A8FB7CB9-124E-464B-8C43-4428CBC6AF7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E17F86EF-B948-4201-88A1-6708EEA4AA0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65D4073A-7771-4BAF-A3E3-2726D06DE6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CD6E01E0-5E17-4DD1-BEFA-D8519EBA85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id="{48DEEE1A-9813-4696-B42A-BC88A67DB1F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9" name="直線コネクタ 828">
          <a:extLst>
            <a:ext uri="{FF2B5EF4-FFF2-40B4-BE49-F238E27FC236}">
              <a16:creationId xmlns:a16="http://schemas.microsoft.com/office/drawing/2014/main" id="{A8FCD236-9255-4336-A295-AC20990184C8}"/>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30" name="【庁舎】&#10;一人当たり面積最小値テキスト">
          <a:extLst>
            <a:ext uri="{FF2B5EF4-FFF2-40B4-BE49-F238E27FC236}">
              <a16:creationId xmlns:a16="http://schemas.microsoft.com/office/drawing/2014/main" id="{4547D847-6A3A-40E5-9CF0-1E63D379C0B5}"/>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31" name="直線コネクタ 830">
          <a:extLst>
            <a:ext uri="{FF2B5EF4-FFF2-40B4-BE49-F238E27FC236}">
              <a16:creationId xmlns:a16="http://schemas.microsoft.com/office/drawing/2014/main" id="{F59953FC-4E01-4127-BF17-6DF43EB2EA7C}"/>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32" name="【庁舎】&#10;一人当たり面積最大値テキスト">
          <a:extLst>
            <a:ext uri="{FF2B5EF4-FFF2-40B4-BE49-F238E27FC236}">
              <a16:creationId xmlns:a16="http://schemas.microsoft.com/office/drawing/2014/main" id="{785F6EE9-53C8-46E4-9BBD-55CD5F98ABB5}"/>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33" name="直線コネクタ 832">
          <a:extLst>
            <a:ext uri="{FF2B5EF4-FFF2-40B4-BE49-F238E27FC236}">
              <a16:creationId xmlns:a16="http://schemas.microsoft.com/office/drawing/2014/main" id="{31E42824-B99B-4619-97A7-1D42ED6CBAD4}"/>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834" name="【庁舎】&#10;一人当たり面積平均値テキスト">
          <a:extLst>
            <a:ext uri="{FF2B5EF4-FFF2-40B4-BE49-F238E27FC236}">
              <a16:creationId xmlns:a16="http://schemas.microsoft.com/office/drawing/2014/main" id="{65967A5F-784D-4A30-8723-8C51854445DD}"/>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5" name="フローチャート: 判断 834">
          <a:extLst>
            <a:ext uri="{FF2B5EF4-FFF2-40B4-BE49-F238E27FC236}">
              <a16:creationId xmlns:a16="http://schemas.microsoft.com/office/drawing/2014/main" id="{D13BD4BE-30DE-4FE5-A8A2-6AB6385536B7}"/>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6" name="フローチャート: 判断 835">
          <a:extLst>
            <a:ext uri="{FF2B5EF4-FFF2-40B4-BE49-F238E27FC236}">
              <a16:creationId xmlns:a16="http://schemas.microsoft.com/office/drawing/2014/main" id="{1BCB2A9D-50C3-4E4D-A2FF-3ACA55359C73}"/>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7" name="フローチャート: 判断 836">
          <a:extLst>
            <a:ext uri="{FF2B5EF4-FFF2-40B4-BE49-F238E27FC236}">
              <a16:creationId xmlns:a16="http://schemas.microsoft.com/office/drawing/2014/main" id="{5C9E53B1-A349-4451-8B43-8B10676264DF}"/>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38" name="フローチャート: 判断 837">
          <a:extLst>
            <a:ext uri="{FF2B5EF4-FFF2-40B4-BE49-F238E27FC236}">
              <a16:creationId xmlns:a16="http://schemas.microsoft.com/office/drawing/2014/main" id="{5BC273CD-CACA-4E73-9992-D92B82A2E541}"/>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839" name="フローチャート: 判断 838">
          <a:extLst>
            <a:ext uri="{FF2B5EF4-FFF2-40B4-BE49-F238E27FC236}">
              <a16:creationId xmlns:a16="http://schemas.microsoft.com/office/drawing/2014/main" id="{71FF61DB-54B6-4294-9342-FA7D6CE33BFC}"/>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CBAAF622-F23E-4420-B603-AC32408E18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895C2F48-3BEC-4C22-A1CC-FFC0154CA5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857C13B6-0194-4024-9ABC-4678795551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7E25466B-593D-4A66-89BA-DB306C97CA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420AF2BC-EE85-412C-A9FE-C412F29516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119562</xdr:rowOff>
    </xdr:from>
    <xdr:to>
      <xdr:col>116</xdr:col>
      <xdr:colOff>114300</xdr:colOff>
      <xdr:row>104</xdr:row>
      <xdr:rowOff>49712</xdr:rowOff>
    </xdr:to>
    <xdr:sp macro="" textlink="">
      <xdr:nvSpPr>
        <xdr:cNvPr id="845" name="楕円 844">
          <a:extLst>
            <a:ext uri="{FF2B5EF4-FFF2-40B4-BE49-F238E27FC236}">
              <a16:creationId xmlns:a16="http://schemas.microsoft.com/office/drawing/2014/main" id="{4B2F151F-C792-4F4D-B0CF-25190C622031}"/>
            </a:ext>
          </a:extLst>
        </xdr:cNvPr>
        <xdr:cNvSpPr/>
      </xdr:nvSpPr>
      <xdr:spPr>
        <a:xfrm>
          <a:off x="22110700" y="177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142439</xdr:rowOff>
    </xdr:from>
    <xdr:ext cx="469744" cy="259045"/>
    <xdr:sp macro="" textlink="">
      <xdr:nvSpPr>
        <xdr:cNvPr id="846" name="【庁舎】&#10;一人当たり面積該当値テキスト">
          <a:extLst>
            <a:ext uri="{FF2B5EF4-FFF2-40B4-BE49-F238E27FC236}">
              <a16:creationId xmlns:a16="http://schemas.microsoft.com/office/drawing/2014/main" id="{A89FB212-84A2-46B6-8F13-3E00FB727835}"/>
            </a:ext>
          </a:extLst>
        </xdr:cNvPr>
        <xdr:cNvSpPr txBox="1"/>
      </xdr:nvSpPr>
      <xdr:spPr>
        <a:xfrm>
          <a:off x="22199600" y="1763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16692</xdr:rowOff>
    </xdr:from>
    <xdr:to>
      <xdr:col>112</xdr:col>
      <xdr:colOff>38100</xdr:colOff>
      <xdr:row>104</xdr:row>
      <xdr:rowOff>118292</xdr:rowOff>
    </xdr:to>
    <xdr:sp macro="" textlink="">
      <xdr:nvSpPr>
        <xdr:cNvPr id="847" name="楕円 846">
          <a:extLst>
            <a:ext uri="{FF2B5EF4-FFF2-40B4-BE49-F238E27FC236}">
              <a16:creationId xmlns:a16="http://schemas.microsoft.com/office/drawing/2014/main" id="{5D6BE699-890F-488A-984A-2DABCE83545C}"/>
            </a:ext>
          </a:extLst>
        </xdr:cNvPr>
        <xdr:cNvSpPr/>
      </xdr:nvSpPr>
      <xdr:spPr>
        <a:xfrm>
          <a:off x="21272500" y="178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170362</xdr:rowOff>
    </xdr:from>
    <xdr:to>
      <xdr:col>116</xdr:col>
      <xdr:colOff>63500</xdr:colOff>
      <xdr:row>104</xdr:row>
      <xdr:rowOff>67492</xdr:rowOff>
    </xdr:to>
    <xdr:cxnSp macro="">
      <xdr:nvCxnSpPr>
        <xdr:cNvPr id="848" name="直線コネクタ 847">
          <a:extLst>
            <a:ext uri="{FF2B5EF4-FFF2-40B4-BE49-F238E27FC236}">
              <a16:creationId xmlns:a16="http://schemas.microsoft.com/office/drawing/2014/main" id="{A949F5AF-44F6-472B-9F8B-B810475D35BB}"/>
            </a:ext>
          </a:extLst>
        </xdr:cNvPr>
        <xdr:cNvCxnSpPr/>
      </xdr:nvCxnSpPr>
      <xdr:spPr>
        <a:xfrm flipV="1">
          <a:off x="21323300" y="178297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14514</xdr:rowOff>
    </xdr:from>
    <xdr:to>
      <xdr:col>107</xdr:col>
      <xdr:colOff>101600</xdr:colOff>
      <xdr:row>104</xdr:row>
      <xdr:rowOff>116114</xdr:rowOff>
    </xdr:to>
    <xdr:sp macro="" textlink="">
      <xdr:nvSpPr>
        <xdr:cNvPr id="849" name="楕円 848">
          <a:extLst>
            <a:ext uri="{FF2B5EF4-FFF2-40B4-BE49-F238E27FC236}">
              <a16:creationId xmlns:a16="http://schemas.microsoft.com/office/drawing/2014/main" id="{C4DC95D0-7A76-4D14-A681-003E8FA42F67}"/>
            </a:ext>
          </a:extLst>
        </xdr:cNvPr>
        <xdr:cNvSpPr/>
      </xdr:nvSpPr>
      <xdr:spPr>
        <a:xfrm>
          <a:off x="20383500" y="178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65314</xdr:rowOff>
    </xdr:from>
    <xdr:to>
      <xdr:col>111</xdr:col>
      <xdr:colOff>177800</xdr:colOff>
      <xdr:row>104</xdr:row>
      <xdr:rowOff>67492</xdr:rowOff>
    </xdr:to>
    <xdr:cxnSp macro="">
      <xdr:nvCxnSpPr>
        <xdr:cNvPr id="850" name="直線コネクタ 849">
          <a:extLst>
            <a:ext uri="{FF2B5EF4-FFF2-40B4-BE49-F238E27FC236}">
              <a16:creationId xmlns:a16="http://schemas.microsoft.com/office/drawing/2014/main" id="{5D27E83C-EF07-4C9D-B2BC-632767335145}"/>
            </a:ext>
          </a:extLst>
        </xdr:cNvPr>
        <xdr:cNvCxnSpPr/>
      </xdr:nvCxnSpPr>
      <xdr:spPr>
        <a:xfrm>
          <a:off x="20434300" y="178961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15602</xdr:rowOff>
    </xdr:from>
    <xdr:to>
      <xdr:col>102</xdr:col>
      <xdr:colOff>165100</xdr:colOff>
      <xdr:row>104</xdr:row>
      <xdr:rowOff>117202</xdr:rowOff>
    </xdr:to>
    <xdr:sp macro="" textlink="">
      <xdr:nvSpPr>
        <xdr:cNvPr id="851" name="楕円 850">
          <a:extLst>
            <a:ext uri="{FF2B5EF4-FFF2-40B4-BE49-F238E27FC236}">
              <a16:creationId xmlns:a16="http://schemas.microsoft.com/office/drawing/2014/main" id="{2B676DD2-38D7-4477-896A-B88DC3D4BC69}"/>
            </a:ext>
          </a:extLst>
        </xdr:cNvPr>
        <xdr:cNvSpPr/>
      </xdr:nvSpPr>
      <xdr:spPr>
        <a:xfrm>
          <a:off x="19494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65314</xdr:rowOff>
    </xdr:from>
    <xdr:to>
      <xdr:col>107</xdr:col>
      <xdr:colOff>50800</xdr:colOff>
      <xdr:row>104</xdr:row>
      <xdr:rowOff>66402</xdr:rowOff>
    </xdr:to>
    <xdr:cxnSp macro="">
      <xdr:nvCxnSpPr>
        <xdr:cNvPr id="852" name="直線コネクタ 851">
          <a:extLst>
            <a:ext uri="{FF2B5EF4-FFF2-40B4-BE49-F238E27FC236}">
              <a16:creationId xmlns:a16="http://schemas.microsoft.com/office/drawing/2014/main" id="{5AC6A321-B678-4509-8018-738B3C526D98}"/>
            </a:ext>
          </a:extLst>
        </xdr:cNvPr>
        <xdr:cNvCxnSpPr/>
      </xdr:nvCxnSpPr>
      <xdr:spPr>
        <a:xfrm flipV="1">
          <a:off x="19545300" y="1789611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13426</xdr:rowOff>
    </xdr:from>
    <xdr:to>
      <xdr:col>98</xdr:col>
      <xdr:colOff>38100</xdr:colOff>
      <xdr:row>104</xdr:row>
      <xdr:rowOff>115026</xdr:rowOff>
    </xdr:to>
    <xdr:sp macro="" textlink="">
      <xdr:nvSpPr>
        <xdr:cNvPr id="853" name="楕円 852">
          <a:extLst>
            <a:ext uri="{FF2B5EF4-FFF2-40B4-BE49-F238E27FC236}">
              <a16:creationId xmlns:a16="http://schemas.microsoft.com/office/drawing/2014/main" id="{CD7BD538-1C04-413C-B0E4-3BC33506C38F}"/>
            </a:ext>
          </a:extLst>
        </xdr:cNvPr>
        <xdr:cNvSpPr/>
      </xdr:nvSpPr>
      <xdr:spPr>
        <a:xfrm>
          <a:off x="18605500" y="178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64226</xdr:rowOff>
    </xdr:from>
    <xdr:to>
      <xdr:col>102</xdr:col>
      <xdr:colOff>114300</xdr:colOff>
      <xdr:row>104</xdr:row>
      <xdr:rowOff>66402</xdr:rowOff>
    </xdr:to>
    <xdr:cxnSp macro="">
      <xdr:nvCxnSpPr>
        <xdr:cNvPr id="854" name="直線コネクタ 853">
          <a:extLst>
            <a:ext uri="{FF2B5EF4-FFF2-40B4-BE49-F238E27FC236}">
              <a16:creationId xmlns:a16="http://schemas.microsoft.com/office/drawing/2014/main" id="{0415347B-C1C1-4D6F-8B1D-74BCD7DE9B9D}"/>
            </a:ext>
          </a:extLst>
        </xdr:cNvPr>
        <xdr:cNvCxnSpPr/>
      </xdr:nvCxnSpPr>
      <xdr:spPr>
        <a:xfrm>
          <a:off x="18656300" y="178950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855" name="n_1aveValue【庁舎】&#10;一人当たり面積">
          <a:extLst>
            <a:ext uri="{FF2B5EF4-FFF2-40B4-BE49-F238E27FC236}">
              <a16:creationId xmlns:a16="http://schemas.microsoft.com/office/drawing/2014/main" id="{DB3D0BA4-8094-433B-BF4E-50F0F6DBB7DE}"/>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856" name="n_2aveValue【庁舎】&#10;一人当たり面積">
          <a:extLst>
            <a:ext uri="{FF2B5EF4-FFF2-40B4-BE49-F238E27FC236}">
              <a16:creationId xmlns:a16="http://schemas.microsoft.com/office/drawing/2014/main" id="{5457DDB5-1074-4395-8B23-20414EC1E542}"/>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857" name="n_3aveValue【庁舎】&#10;一人当たり面積">
          <a:extLst>
            <a:ext uri="{FF2B5EF4-FFF2-40B4-BE49-F238E27FC236}">
              <a16:creationId xmlns:a16="http://schemas.microsoft.com/office/drawing/2014/main" id="{C3622430-FDD5-4BC2-BF0F-C3A1BEB24CF5}"/>
            </a:ext>
          </a:extLst>
        </xdr:cNvPr>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858" name="n_4aveValue【庁舎】&#10;一人当たり面積">
          <a:extLst>
            <a:ext uri="{FF2B5EF4-FFF2-40B4-BE49-F238E27FC236}">
              <a16:creationId xmlns:a16="http://schemas.microsoft.com/office/drawing/2014/main" id="{F534012D-6954-456A-8A39-DAF60158214F}"/>
            </a:ext>
          </a:extLst>
        </xdr:cNvPr>
        <xdr:cNvSpPr txBox="1"/>
      </xdr:nvSpPr>
      <xdr:spPr>
        <a:xfrm>
          <a:off x="184214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134819</xdr:rowOff>
    </xdr:from>
    <xdr:ext cx="469744" cy="259045"/>
    <xdr:sp macro="" textlink="">
      <xdr:nvSpPr>
        <xdr:cNvPr id="859" name="n_1mainValue【庁舎】&#10;一人当たり面積">
          <a:extLst>
            <a:ext uri="{FF2B5EF4-FFF2-40B4-BE49-F238E27FC236}">
              <a16:creationId xmlns:a16="http://schemas.microsoft.com/office/drawing/2014/main" id="{4AE158F8-2AB8-4F83-A0B5-EE85D18286AE}"/>
            </a:ext>
          </a:extLst>
        </xdr:cNvPr>
        <xdr:cNvSpPr txBox="1"/>
      </xdr:nvSpPr>
      <xdr:spPr>
        <a:xfrm>
          <a:off x="21075727" y="176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132641</xdr:rowOff>
    </xdr:from>
    <xdr:ext cx="469744" cy="259045"/>
    <xdr:sp macro="" textlink="">
      <xdr:nvSpPr>
        <xdr:cNvPr id="860" name="n_2mainValue【庁舎】&#10;一人当たり面積">
          <a:extLst>
            <a:ext uri="{FF2B5EF4-FFF2-40B4-BE49-F238E27FC236}">
              <a16:creationId xmlns:a16="http://schemas.microsoft.com/office/drawing/2014/main" id="{CE9A0DD9-A1D5-4EB4-A1EA-8F42DD920325}"/>
            </a:ext>
          </a:extLst>
        </xdr:cNvPr>
        <xdr:cNvSpPr txBox="1"/>
      </xdr:nvSpPr>
      <xdr:spPr>
        <a:xfrm>
          <a:off x="201994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133729</xdr:rowOff>
    </xdr:from>
    <xdr:ext cx="469744" cy="259045"/>
    <xdr:sp macro="" textlink="">
      <xdr:nvSpPr>
        <xdr:cNvPr id="861" name="n_3mainValue【庁舎】&#10;一人当たり面積">
          <a:extLst>
            <a:ext uri="{FF2B5EF4-FFF2-40B4-BE49-F238E27FC236}">
              <a16:creationId xmlns:a16="http://schemas.microsoft.com/office/drawing/2014/main" id="{7ABE5191-CC46-46BA-A9EE-4C71D7675878}"/>
            </a:ext>
          </a:extLst>
        </xdr:cNvPr>
        <xdr:cNvSpPr txBox="1"/>
      </xdr:nvSpPr>
      <xdr:spPr>
        <a:xfrm>
          <a:off x="19310427" y="176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131553</xdr:rowOff>
    </xdr:from>
    <xdr:ext cx="469744" cy="259045"/>
    <xdr:sp macro="" textlink="">
      <xdr:nvSpPr>
        <xdr:cNvPr id="862" name="n_4mainValue【庁舎】&#10;一人当たり面積">
          <a:extLst>
            <a:ext uri="{FF2B5EF4-FFF2-40B4-BE49-F238E27FC236}">
              <a16:creationId xmlns:a16="http://schemas.microsoft.com/office/drawing/2014/main" id="{9B838DB4-779D-4217-B05F-937E224F014A}"/>
            </a:ext>
          </a:extLst>
        </xdr:cNvPr>
        <xdr:cNvSpPr txBox="1"/>
      </xdr:nvSpPr>
      <xdr:spPr>
        <a:xfrm>
          <a:off x="18421427" y="176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6865B41E-56BD-4317-B307-2FDC534AA1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13D75FAF-ACDB-4052-BC6A-C40B417827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E6E78D0C-A2D7-4FE3-853D-62FF4C4300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本村における「体育館・プール」に該当する施設は体育館が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棟、「市民会館」は恩納村コミュニティセンターの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棟である。</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棟の整備から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年以上が経過しており、有形固定資産減価償却率が類似団体、全国、沖縄県平均を上回っている。これらの施設は、</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月に策定した、「恩納村公共施設個別計画（長寿命化計画）」にて、長寿命化改修計画を立てており、今後も利用者の安全を第一に、予防保全を行っていく。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「一般廃棄物処理施設」について、最終処分場浸出水処理施設が令和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年度に供用開始され、令和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減価償却費が計上され始めている。一般廃棄物処理施設については、劣化調査結果を踏まえ、個別計画で施設建替えの方針となった施設もあるが、全て自らが整備・保有していこうとする考え方を前提とせず、近隣市町村等との共同運営も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00.4\&#37096;&#32626;&#21029;\&#32207;&#21209;&#35506;\&#9315;&#36001;&#25919;&#20418;\&#36001;&#25919;&#20418;&#12539;&#12539;&#12539;&#12539;&#12539;1\&#20196;&#21644;&#65301;&#24180;&#24230;\01%20&#24066;&#30010;&#26449;&#35506;&#38306;&#20418;\060318&#12304;&#65299;21(&#26408;)&#12294;&#12305;&#20196;&#21644;&#65300;&#24180;&#24230;&#36001;&#25919;&#29366;&#27841;&#36039;&#26009;&#38598;&#12398;&#20316;&#25104;&#31561;&#12395;&#12388;&#12356;&#12390;&#65288;&#8251;&#27096;&#24335;&#24046;&#26367;&#12539;&#20462;&#27491;&#65289;\&#12304;&#36001;&#25919;&#29366;&#27841;&#36039;&#26009;&#38598;&#12305;_473111_&#24681;&#32013;&#26449;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334</v>
          </cell>
          <cell r="E42"/>
          <cell r="F42"/>
          <cell r="G42">
            <v>319</v>
          </cell>
          <cell r="H42"/>
          <cell r="I42"/>
          <cell r="J42">
            <v>317</v>
          </cell>
          <cell r="K42"/>
          <cell r="L42"/>
          <cell r="M42">
            <v>314</v>
          </cell>
          <cell r="N42"/>
          <cell r="O42"/>
          <cell r="P42">
            <v>308</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22</v>
          </cell>
          <cell r="C45"/>
          <cell r="D45"/>
          <cell r="E45">
            <v>27</v>
          </cell>
          <cell r="F45"/>
          <cell r="G45"/>
          <cell r="H45">
            <v>26</v>
          </cell>
          <cell r="I45"/>
          <cell r="J45"/>
          <cell r="K45">
            <v>29</v>
          </cell>
          <cell r="L45"/>
          <cell r="M45"/>
          <cell r="N45">
            <v>37</v>
          </cell>
          <cell r="O45"/>
          <cell r="P45"/>
        </row>
        <row r="46">
          <cell r="A46" t="str">
            <v>公営企業債の元利償還金に対する繰入金</v>
          </cell>
          <cell r="B46">
            <v>35</v>
          </cell>
          <cell r="C46"/>
          <cell r="D46"/>
          <cell r="E46">
            <v>41</v>
          </cell>
          <cell r="F46"/>
          <cell r="G46"/>
          <cell r="H46">
            <v>45</v>
          </cell>
          <cell r="I46"/>
          <cell r="J46"/>
          <cell r="K46">
            <v>47</v>
          </cell>
          <cell r="L46"/>
          <cell r="M46"/>
          <cell r="N46">
            <v>49</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414</v>
          </cell>
          <cell r="C49"/>
          <cell r="D49"/>
          <cell r="E49">
            <v>407</v>
          </cell>
          <cell r="F49"/>
          <cell r="G49"/>
          <cell r="H49">
            <v>403</v>
          </cell>
          <cell r="I49"/>
          <cell r="J49"/>
          <cell r="K49">
            <v>396</v>
          </cell>
          <cell r="L49"/>
          <cell r="M49"/>
          <cell r="N49">
            <v>393</v>
          </cell>
          <cell r="O49"/>
          <cell r="P49"/>
        </row>
        <row r="50">
          <cell r="A50" t="str">
            <v>実質公債費比率の分子</v>
          </cell>
          <cell r="B50" t="e">
            <v>#N/A</v>
          </cell>
          <cell r="C50">
            <v>137</v>
          </cell>
          <cell r="D50" t="e">
            <v>#N/A</v>
          </cell>
          <cell r="E50" t="e">
            <v>#N/A</v>
          </cell>
          <cell r="F50">
            <v>156</v>
          </cell>
          <cell r="G50" t="e">
            <v>#N/A</v>
          </cell>
          <cell r="H50" t="e">
            <v>#N/A</v>
          </cell>
          <cell r="I50">
            <v>157</v>
          </cell>
          <cell r="J50" t="e">
            <v>#N/A</v>
          </cell>
          <cell r="K50" t="e">
            <v>#N/A</v>
          </cell>
          <cell r="L50">
            <v>158</v>
          </cell>
          <cell r="M50" t="e">
            <v>#N/A</v>
          </cell>
          <cell r="N50" t="e">
            <v>#N/A</v>
          </cell>
          <cell r="O50">
            <v>171</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2" sqref="AM12:AT12"/>
    </sheetView>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61"/>
      <c r="DK1" s="161"/>
      <c r="DL1" s="161"/>
      <c r="DM1" s="161"/>
      <c r="DN1" s="161"/>
      <c r="DO1" s="161"/>
    </row>
    <row r="2" spans="1:119" ht="24.75" thickBot="1" x14ac:dyDescent="0.2">
      <c r="B2" s="162" t="s">
        <v>83</v>
      </c>
      <c r="C2" s="162"/>
      <c r="D2" s="163"/>
    </row>
    <row r="3" spans="1:119" ht="18.75" customHeight="1" thickBot="1" x14ac:dyDescent="0.2">
      <c r="A3" s="161"/>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61"/>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13004882</v>
      </c>
      <c r="BO4" s="436"/>
      <c r="BP4" s="436"/>
      <c r="BQ4" s="436"/>
      <c r="BR4" s="436"/>
      <c r="BS4" s="436"/>
      <c r="BT4" s="436"/>
      <c r="BU4" s="437"/>
      <c r="BV4" s="435">
        <v>11794535</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17.2</v>
      </c>
      <c r="CU4" s="576"/>
      <c r="CV4" s="576"/>
      <c r="CW4" s="576"/>
      <c r="CX4" s="576"/>
      <c r="CY4" s="576"/>
      <c r="CZ4" s="576"/>
      <c r="DA4" s="577"/>
      <c r="DB4" s="575">
        <v>14.2</v>
      </c>
      <c r="DC4" s="576"/>
      <c r="DD4" s="576"/>
      <c r="DE4" s="576"/>
      <c r="DF4" s="576"/>
      <c r="DG4" s="576"/>
      <c r="DH4" s="576"/>
      <c r="DI4" s="577"/>
    </row>
    <row r="5" spans="1:119" ht="18.75" customHeight="1" x14ac:dyDescent="0.15">
      <c r="A5" s="161"/>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12167893</v>
      </c>
      <c r="BO5" s="407"/>
      <c r="BP5" s="407"/>
      <c r="BQ5" s="407"/>
      <c r="BR5" s="407"/>
      <c r="BS5" s="407"/>
      <c r="BT5" s="407"/>
      <c r="BU5" s="408"/>
      <c r="BV5" s="406">
        <v>11113691</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76</v>
      </c>
      <c r="CU5" s="404"/>
      <c r="CV5" s="404"/>
      <c r="CW5" s="404"/>
      <c r="CX5" s="404"/>
      <c r="CY5" s="404"/>
      <c r="CZ5" s="404"/>
      <c r="DA5" s="405"/>
      <c r="DB5" s="403">
        <v>68.8</v>
      </c>
      <c r="DC5" s="404"/>
      <c r="DD5" s="404"/>
      <c r="DE5" s="404"/>
      <c r="DF5" s="404"/>
      <c r="DG5" s="404"/>
      <c r="DH5" s="404"/>
      <c r="DI5" s="405"/>
    </row>
    <row r="6" spans="1:119" ht="18.75" customHeight="1" x14ac:dyDescent="0.15">
      <c r="A6" s="161"/>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836989</v>
      </c>
      <c r="BO6" s="407"/>
      <c r="BP6" s="407"/>
      <c r="BQ6" s="407"/>
      <c r="BR6" s="407"/>
      <c r="BS6" s="407"/>
      <c r="BT6" s="407"/>
      <c r="BU6" s="408"/>
      <c r="BV6" s="406">
        <v>680844</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76.900000000000006</v>
      </c>
      <c r="CU6" s="550"/>
      <c r="CV6" s="550"/>
      <c r="CW6" s="550"/>
      <c r="CX6" s="550"/>
      <c r="CY6" s="550"/>
      <c r="CZ6" s="550"/>
      <c r="DA6" s="551"/>
      <c r="DB6" s="549">
        <v>70.3</v>
      </c>
      <c r="DC6" s="550"/>
      <c r="DD6" s="550"/>
      <c r="DE6" s="550"/>
      <c r="DF6" s="550"/>
      <c r="DG6" s="550"/>
      <c r="DH6" s="550"/>
      <c r="DI6" s="551"/>
    </row>
    <row r="7" spans="1:119" ht="18.75" customHeight="1" x14ac:dyDescent="0.15">
      <c r="A7" s="161"/>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214257</v>
      </c>
      <c r="BO7" s="407"/>
      <c r="BP7" s="407"/>
      <c r="BQ7" s="407"/>
      <c r="BR7" s="407"/>
      <c r="BS7" s="407"/>
      <c r="BT7" s="407"/>
      <c r="BU7" s="408"/>
      <c r="BV7" s="406">
        <v>139476</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3613651</v>
      </c>
      <c r="CU7" s="407"/>
      <c r="CV7" s="407"/>
      <c r="CW7" s="407"/>
      <c r="CX7" s="407"/>
      <c r="CY7" s="407"/>
      <c r="CZ7" s="407"/>
      <c r="DA7" s="408"/>
      <c r="DB7" s="406">
        <v>3818259</v>
      </c>
      <c r="DC7" s="407"/>
      <c r="DD7" s="407"/>
      <c r="DE7" s="407"/>
      <c r="DF7" s="407"/>
      <c r="DG7" s="407"/>
      <c r="DH7" s="407"/>
      <c r="DI7" s="408"/>
    </row>
    <row r="8" spans="1:119" ht="18.75" customHeight="1" thickBot="1" x14ac:dyDescent="0.2">
      <c r="A8" s="161"/>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111</v>
      </c>
      <c r="AV8" s="465"/>
      <c r="AW8" s="465"/>
      <c r="AX8" s="465"/>
      <c r="AY8" s="420" t="s">
        <v>112</v>
      </c>
      <c r="AZ8" s="421"/>
      <c r="BA8" s="421"/>
      <c r="BB8" s="421"/>
      <c r="BC8" s="421"/>
      <c r="BD8" s="421"/>
      <c r="BE8" s="421"/>
      <c r="BF8" s="421"/>
      <c r="BG8" s="421"/>
      <c r="BH8" s="421"/>
      <c r="BI8" s="421"/>
      <c r="BJ8" s="421"/>
      <c r="BK8" s="421"/>
      <c r="BL8" s="421"/>
      <c r="BM8" s="422"/>
      <c r="BN8" s="406">
        <v>622732</v>
      </c>
      <c r="BO8" s="407"/>
      <c r="BP8" s="407"/>
      <c r="BQ8" s="407"/>
      <c r="BR8" s="407"/>
      <c r="BS8" s="407"/>
      <c r="BT8" s="407"/>
      <c r="BU8" s="408"/>
      <c r="BV8" s="406">
        <v>541368</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0.6</v>
      </c>
      <c r="CU8" s="510"/>
      <c r="CV8" s="510"/>
      <c r="CW8" s="510"/>
      <c r="CX8" s="510"/>
      <c r="CY8" s="510"/>
      <c r="CZ8" s="510"/>
      <c r="DA8" s="511"/>
      <c r="DB8" s="509">
        <v>0.6</v>
      </c>
      <c r="DC8" s="510"/>
      <c r="DD8" s="510"/>
      <c r="DE8" s="510"/>
      <c r="DF8" s="510"/>
      <c r="DG8" s="510"/>
      <c r="DH8" s="510"/>
      <c r="DI8" s="511"/>
    </row>
    <row r="9" spans="1:119" ht="18.75" customHeight="1" thickBot="1" x14ac:dyDescent="0.2">
      <c r="A9" s="161"/>
      <c r="B9" s="538" t="s">
        <v>114</v>
      </c>
      <c r="C9" s="539"/>
      <c r="D9" s="539"/>
      <c r="E9" s="539"/>
      <c r="F9" s="539"/>
      <c r="G9" s="539"/>
      <c r="H9" s="539"/>
      <c r="I9" s="539"/>
      <c r="J9" s="539"/>
      <c r="K9" s="457"/>
      <c r="L9" s="540" t="s">
        <v>115</v>
      </c>
      <c r="M9" s="541"/>
      <c r="N9" s="541"/>
      <c r="O9" s="541"/>
      <c r="P9" s="541"/>
      <c r="Q9" s="542"/>
      <c r="R9" s="543">
        <v>10869</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111</v>
      </c>
      <c r="AV9" s="465"/>
      <c r="AW9" s="465"/>
      <c r="AX9" s="465"/>
      <c r="AY9" s="420" t="s">
        <v>118</v>
      </c>
      <c r="AZ9" s="421"/>
      <c r="BA9" s="421"/>
      <c r="BB9" s="421"/>
      <c r="BC9" s="421"/>
      <c r="BD9" s="421"/>
      <c r="BE9" s="421"/>
      <c r="BF9" s="421"/>
      <c r="BG9" s="421"/>
      <c r="BH9" s="421"/>
      <c r="BI9" s="421"/>
      <c r="BJ9" s="421"/>
      <c r="BK9" s="421"/>
      <c r="BL9" s="421"/>
      <c r="BM9" s="422"/>
      <c r="BN9" s="406">
        <v>81364</v>
      </c>
      <c r="BO9" s="407"/>
      <c r="BP9" s="407"/>
      <c r="BQ9" s="407"/>
      <c r="BR9" s="407"/>
      <c r="BS9" s="407"/>
      <c r="BT9" s="407"/>
      <c r="BU9" s="408"/>
      <c r="BV9" s="406">
        <v>228525</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5.6</v>
      </c>
      <c r="CU9" s="404"/>
      <c r="CV9" s="404"/>
      <c r="CW9" s="404"/>
      <c r="CX9" s="404"/>
      <c r="CY9" s="404"/>
      <c r="CZ9" s="404"/>
      <c r="DA9" s="405"/>
      <c r="DB9" s="403">
        <v>5.4</v>
      </c>
      <c r="DC9" s="404"/>
      <c r="DD9" s="404"/>
      <c r="DE9" s="404"/>
      <c r="DF9" s="404"/>
      <c r="DG9" s="404"/>
      <c r="DH9" s="404"/>
      <c r="DI9" s="405"/>
    </row>
    <row r="10" spans="1:119" ht="18.75" customHeight="1" thickBot="1" x14ac:dyDescent="0.2">
      <c r="A10" s="161"/>
      <c r="B10" s="538"/>
      <c r="C10" s="539"/>
      <c r="D10" s="539"/>
      <c r="E10" s="539"/>
      <c r="F10" s="539"/>
      <c r="G10" s="539"/>
      <c r="H10" s="539"/>
      <c r="I10" s="539"/>
      <c r="J10" s="539"/>
      <c r="K10" s="457"/>
      <c r="L10" s="362" t="s">
        <v>120</v>
      </c>
      <c r="M10" s="363"/>
      <c r="N10" s="363"/>
      <c r="O10" s="363"/>
      <c r="P10" s="363"/>
      <c r="Q10" s="364"/>
      <c r="R10" s="359">
        <v>10652</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527937</v>
      </c>
      <c r="BO10" s="407"/>
      <c r="BP10" s="407"/>
      <c r="BQ10" s="407"/>
      <c r="BR10" s="407"/>
      <c r="BS10" s="407"/>
      <c r="BT10" s="407"/>
      <c r="BU10" s="408"/>
      <c r="BV10" s="406">
        <v>58</v>
      </c>
      <c r="BW10" s="407"/>
      <c r="BX10" s="407"/>
      <c r="BY10" s="407"/>
      <c r="BZ10" s="407"/>
      <c r="CA10" s="407"/>
      <c r="CB10" s="407"/>
      <c r="CC10" s="408"/>
      <c r="CD10" s="167" t="s">
        <v>124</v>
      </c>
      <c r="CE10" s="168"/>
      <c r="CF10" s="168"/>
      <c r="CG10" s="168"/>
      <c r="CH10" s="168"/>
      <c r="CI10" s="168"/>
      <c r="CJ10" s="168"/>
      <c r="CK10" s="168"/>
      <c r="CL10" s="168"/>
      <c r="CM10" s="168"/>
      <c r="CN10" s="168"/>
      <c r="CO10" s="168"/>
      <c r="CP10" s="168"/>
      <c r="CQ10" s="168"/>
      <c r="CR10" s="168"/>
      <c r="CS10" s="169"/>
      <c r="CT10" s="173"/>
      <c r="CU10" s="174"/>
      <c r="CV10" s="174"/>
      <c r="CW10" s="174"/>
      <c r="CX10" s="174"/>
      <c r="CY10" s="174"/>
      <c r="CZ10" s="174"/>
      <c r="DA10" s="175"/>
      <c r="DB10" s="173"/>
      <c r="DC10" s="174"/>
      <c r="DD10" s="174"/>
      <c r="DE10" s="174"/>
      <c r="DF10" s="174"/>
      <c r="DG10" s="174"/>
      <c r="DH10" s="174"/>
      <c r="DI10" s="175"/>
    </row>
    <row r="11" spans="1:119" ht="18.75" customHeight="1" thickBot="1" x14ac:dyDescent="0.2">
      <c r="A11" s="161"/>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122</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131</v>
      </c>
      <c r="DC11" s="510"/>
      <c r="DD11" s="510"/>
      <c r="DE11" s="510"/>
      <c r="DF11" s="510"/>
      <c r="DG11" s="510"/>
      <c r="DH11" s="510"/>
      <c r="DI11" s="511"/>
    </row>
    <row r="12" spans="1:119" ht="18.75" customHeight="1" x14ac:dyDescent="0.15">
      <c r="A12" s="161"/>
      <c r="B12" s="512" t="s">
        <v>132</v>
      </c>
      <c r="C12" s="513"/>
      <c r="D12" s="513"/>
      <c r="E12" s="513"/>
      <c r="F12" s="513"/>
      <c r="G12" s="513"/>
      <c r="H12" s="513"/>
      <c r="I12" s="513"/>
      <c r="J12" s="513"/>
      <c r="K12" s="514"/>
      <c r="L12" s="521" t="s">
        <v>133</v>
      </c>
      <c r="M12" s="522"/>
      <c r="N12" s="522"/>
      <c r="O12" s="522"/>
      <c r="P12" s="522"/>
      <c r="Q12" s="523"/>
      <c r="R12" s="524">
        <v>11298</v>
      </c>
      <c r="S12" s="525"/>
      <c r="T12" s="525"/>
      <c r="U12" s="525"/>
      <c r="V12" s="526"/>
      <c r="W12" s="527" t="s">
        <v>1</v>
      </c>
      <c r="X12" s="465"/>
      <c r="Y12" s="465"/>
      <c r="Z12" s="465"/>
      <c r="AA12" s="465"/>
      <c r="AB12" s="528"/>
      <c r="AC12" s="529" t="s">
        <v>134</v>
      </c>
      <c r="AD12" s="530"/>
      <c r="AE12" s="530"/>
      <c r="AF12" s="530"/>
      <c r="AG12" s="531"/>
      <c r="AH12" s="529" t="s">
        <v>135</v>
      </c>
      <c r="AI12" s="530"/>
      <c r="AJ12" s="530"/>
      <c r="AK12" s="530"/>
      <c r="AL12" s="532"/>
      <c r="AM12" s="463" t="s">
        <v>136</v>
      </c>
      <c r="AN12" s="363"/>
      <c r="AO12" s="363"/>
      <c r="AP12" s="363"/>
      <c r="AQ12" s="363"/>
      <c r="AR12" s="363"/>
      <c r="AS12" s="363"/>
      <c r="AT12" s="364"/>
      <c r="AU12" s="464" t="s">
        <v>107</v>
      </c>
      <c r="AV12" s="465"/>
      <c r="AW12" s="465"/>
      <c r="AX12" s="465"/>
      <c r="AY12" s="420" t="s">
        <v>137</v>
      </c>
      <c r="AZ12" s="421"/>
      <c r="BA12" s="421"/>
      <c r="BB12" s="421"/>
      <c r="BC12" s="421"/>
      <c r="BD12" s="421"/>
      <c r="BE12" s="421"/>
      <c r="BF12" s="421"/>
      <c r="BG12" s="421"/>
      <c r="BH12" s="421"/>
      <c r="BI12" s="421"/>
      <c r="BJ12" s="421"/>
      <c r="BK12" s="421"/>
      <c r="BL12" s="421"/>
      <c r="BM12" s="422"/>
      <c r="BN12" s="406">
        <v>383255</v>
      </c>
      <c r="BO12" s="407"/>
      <c r="BP12" s="407"/>
      <c r="BQ12" s="407"/>
      <c r="BR12" s="407"/>
      <c r="BS12" s="407"/>
      <c r="BT12" s="407"/>
      <c r="BU12" s="408"/>
      <c r="BV12" s="406">
        <v>459547</v>
      </c>
      <c r="BW12" s="407"/>
      <c r="BX12" s="407"/>
      <c r="BY12" s="407"/>
      <c r="BZ12" s="407"/>
      <c r="CA12" s="407"/>
      <c r="CB12" s="407"/>
      <c r="CC12" s="408"/>
      <c r="CD12" s="446" t="s">
        <v>138</v>
      </c>
      <c r="CE12" s="366"/>
      <c r="CF12" s="366"/>
      <c r="CG12" s="366"/>
      <c r="CH12" s="366"/>
      <c r="CI12" s="366"/>
      <c r="CJ12" s="366"/>
      <c r="CK12" s="366"/>
      <c r="CL12" s="366"/>
      <c r="CM12" s="366"/>
      <c r="CN12" s="366"/>
      <c r="CO12" s="366"/>
      <c r="CP12" s="366"/>
      <c r="CQ12" s="366"/>
      <c r="CR12" s="366"/>
      <c r="CS12" s="447"/>
      <c r="CT12" s="509" t="s">
        <v>131</v>
      </c>
      <c r="CU12" s="510"/>
      <c r="CV12" s="510"/>
      <c r="CW12" s="510"/>
      <c r="CX12" s="510"/>
      <c r="CY12" s="510"/>
      <c r="CZ12" s="510"/>
      <c r="DA12" s="511"/>
      <c r="DB12" s="509" t="s">
        <v>131</v>
      </c>
      <c r="DC12" s="510"/>
      <c r="DD12" s="510"/>
      <c r="DE12" s="510"/>
      <c r="DF12" s="510"/>
      <c r="DG12" s="510"/>
      <c r="DH12" s="510"/>
      <c r="DI12" s="511"/>
    </row>
    <row r="13" spans="1:119" ht="18.75" customHeight="1" x14ac:dyDescent="0.15">
      <c r="A13" s="161"/>
      <c r="B13" s="515"/>
      <c r="C13" s="516"/>
      <c r="D13" s="516"/>
      <c r="E13" s="516"/>
      <c r="F13" s="516"/>
      <c r="G13" s="516"/>
      <c r="H13" s="516"/>
      <c r="I13" s="516"/>
      <c r="J13" s="516"/>
      <c r="K13" s="517"/>
      <c r="L13" s="176"/>
      <c r="M13" s="490" t="s">
        <v>139</v>
      </c>
      <c r="N13" s="491"/>
      <c r="O13" s="491"/>
      <c r="P13" s="491"/>
      <c r="Q13" s="492"/>
      <c r="R13" s="493">
        <v>10232</v>
      </c>
      <c r="S13" s="494"/>
      <c r="T13" s="494"/>
      <c r="U13" s="494"/>
      <c r="V13" s="495"/>
      <c r="W13" s="496" t="s">
        <v>140</v>
      </c>
      <c r="X13" s="392"/>
      <c r="Y13" s="392"/>
      <c r="Z13" s="392"/>
      <c r="AA13" s="392"/>
      <c r="AB13" s="393"/>
      <c r="AC13" s="359">
        <v>528</v>
      </c>
      <c r="AD13" s="360"/>
      <c r="AE13" s="360"/>
      <c r="AF13" s="360"/>
      <c r="AG13" s="361"/>
      <c r="AH13" s="359">
        <v>806</v>
      </c>
      <c r="AI13" s="360"/>
      <c r="AJ13" s="360"/>
      <c r="AK13" s="360"/>
      <c r="AL13" s="419"/>
      <c r="AM13" s="463" t="s">
        <v>141</v>
      </c>
      <c r="AN13" s="363"/>
      <c r="AO13" s="363"/>
      <c r="AP13" s="363"/>
      <c r="AQ13" s="363"/>
      <c r="AR13" s="363"/>
      <c r="AS13" s="363"/>
      <c r="AT13" s="364"/>
      <c r="AU13" s="464" t="s">
        <v>142</v>
      </c>
      <c r="AV13" s="465"/>
      <c r="AW13" s="465"/>
      <c r="AX13" s="465"/>
      <c r="AY13" s="420" t="s">
        <v>143</v>
      </c>
      <c r="AZ13" s="421"/>
      <c r="BA13" s="421"/>
      <c r="BB13" s="421"/>
      <c r="BC13" s="421"/>
      <c r="BD13" s="421"/>
      <c r="BE13" s="421"/>
      <c r="BF13" s="421"/>
      <c r="BG13" s="421"/>
      <c r="BH13" s="421"/>
      <c r="BI13" s="421"/>
      <c r="BJ13" s="421"/>
      <c r="BK13" s="421"/>
      <c r="BL13" s="421"/>
      <c r="BM13" s="422"/>
      <c r="BN13" s="406">
        <v>226046</v>
      </c>
      <c r="BO13" s="407"/>
      <c r="BP13" s="407"/>
      <c r="BQ13" s="407"/>
      <c r="BR13" s="407"/>
      <c r="BS13" s="407"/>
      <c r="BT13" s="407"/>
      <c r="BU13" s="408"/>
      <c r="BV13" s="406">
        <v>-230964</v>
      </c>
      <c r="BW13" s="407"/>
      <c r="BX13" s="407"/>
      <c r="BY13" s="407"/>
      <c r="BZ13" s="407"/>
      <c r="CA13" s="407"/>
      <c r="CB13" s="407"/>
      <c r="CC13" s="408"/>
      <c r="CD13" s="446" t="s">
        <v>144</v>
      </c>
      <c r="CE13" s="366"/>
      <c r="CF13" s="366"/>
      <c r="CG13" s="366"/>
      <c r="CH13" s="366"/>
      <c r="CI13" s="366"/>
      <c r="CJ13" s="366"/>
      <c r="CK13" s="366"/>
      <c r="CL13" s="366"/>
      <c r="CM13" s="366"/>
      <c r="CN13" s="366"/>
      <c r="CO13" s="366"/>
      <c r="CP13" s="366"/>
      <c r="CQ13" s="366"/>
      <c r="CR13" s="366"/>
      <c r="CS13" s="447"/>
      <c r="CT13" s="403">
        <v>4.8</v>
      </c>
      <c r="CU13" s="404"/>
      <c r="CV13" s="404"/>
      <c r="CW13" s="404"/>
      <c r="CX13" s="404"/>
      <c r="CY13" s="404"/>
      <c r="CZ13" s="404"/>
      <c r="DA13" s="405"/>
      <c r="DB13" s="403">
        <v>4.8</v>
      </c>
      <c r="DC13" s="404"/>
      <c r="DD13" s="404"/>
      <c r="DE13" s="404"/>
      <c r="DF13" s="404"/>
      <c r="DG13" s="404"/>
      <c r="DH13" s="404"/>
      <c r="DI13" s="405"/>
    </row>
    <row r="14" spans="1:119" ht="18.75" customHeight="1" thickBot="1" x14ac:dyDescent="0.2">
      <c r="A14" s="161"/>
      <c r="B14" s="515"/>
      <c r="C14" s="516"/>
      <c r="D14" s="516"/>
      <c r="E14" s="516"/>
      <c r="F14" s="516"/>
      <c r="G14" s="516"/>
      <c r="H14" s="516"/>
      <c r="I14" s="516"/>
      <c r="J14" s="516"/>
      <c r="K14" s="517"/>
      <c r="L14" s="480" t="s">
        <v>145</v>
      </c>
      <c r="M14" s="533"/>
      <c r="N14" s="533"/>
      <c r="O14" s="533"/>
      <c r="P14" s="533"/>
      <c r="Q14" s="534"/>
      <c r="R14" s="493">
        <v>11082</v>
      </c>
      <c r="S14" s="494"/>
      <c r="T14" s="494"/>
      <c r="U14" s="494"/>
      <c r="V14" s="495"/>
      <c r="W14" s="497"/>
      <c r="X14" s="395"/>
      <c r="Y14" s="395"/>
      <c r="Z14" s="395"/>
      <c r="AA14" s="395"/>
      <c r="AB14" s="396"/>
      <c r="AC14" s="486">
        <v>11.4</v>
      </c>
      <c r="AD14" s="487"/>
      <c r="AE14" s="487"/>
      <c r="AF14" s="487"/>
      <c r="AG14" s="488"/>
      <c r="AH14" s="486">
        <v>15.4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146</v>
      </c>
      <c r="CE14" s="444"/>
      <c r="CF14" s="444"/>
      <c r="CG14" s="444"/>
      <c r="CH14" s="444"/>
      <c r="CI14" s="444"/>
      <c r="CJ14" s="444"/>
      <c r="CK14" s="444"/>
      <c r="CL14" s="444"/>
      <c r="CM14" s="444"/>
      <c r="CN14" s="444"/>
      <c r="CO14" s="444"/>
      <c r="CP14" s="444"/>
      <c r="CQ14" s="444"/>
      <c r="CR14" s="444"/>
      <c r="CS14" s="445"/>
      <c r="CT14" s="503" t="s">
        <v>131</v>
      </c>
      <c r="CU14" s="504"/>
      <c r="CV14" s="504"/>
      <c r="CW14" s="504"/>
      <c r="CX14" s="504"/>
      <c r="CY14" s="504"/>
      <c r="CZ14" s="504"/>
      <c r="DA14" s="505"/>
      <c r="DB14" s="503" t="s">
        <v>131</v>
      </c>
      <c r="DC14" s="504"/>
      <c r="DD14" s="504"/>
      <c r="DE14" s="504"/>
      <c r="DF14" s="504"/>
      <c r="DG14" s="504"/>
      <c r="DH14" s="504"/>
      <c r="DI14" s="505"/>
    </row>
    <row r="15" spans="1:119" ht="18.75" customHeight="1" x14ac:dyDescent="0.15">
      <c r="A15" s="161"/>
      <c r="B15" s="515"/>
      <c r="C15" s="516"/>
      <c r="D15" s="516"/>
      <c r="E15" s="516"/>
      <c r="F15" s="516"/>
      <c r="G15" s="516"/>
      <c r="H15" s="516"/>
      <c r="I15" s="516"/>
      <c r="J15" s="516"/>
      <c r="K15" s="517"/>
      <c r="L15" s="176"/>
      <c r="M15" s="490" t="s">
        <v>139</v>
      </c>
      <c r="N15" s="491"/>
      <c r="O15" s="491"/>
      <c r="P15" s="491"/>
      <c r="Q15" s="492"/>
      <c r="R15" s="493">
        <v>10303</v>
      </c>
      <c r="S15" s="494"/>
      <c r="T15" s="494"/>
      <c r="U15" s="494"/>
      <c r="V15" s="495"/>
      <c r="W15" s="496" t="s">
        <v>147</v>
      </c>
      <c r="X15" s="392"/>
      <c r="Y15" s="392"/>
      <c r="Z15" s="392"/>
      <c r="AA15" s="392"/>
      <c r="AB15" s="393"/>
      <c r="AC15" s="359">
        <v>462</v>
      </c>
      <c r="AD15" s="360"/>
      <c r="AE15" s="360"/>
      <c r="AF15" s="360"/>
      <c r="AG15" s="361"/>
      <c r="AH15" s="359">
        <v>482</v>
      </c>
      <c r="AI15" s="360"/>
      <c r="AJ15" s="360"/>
      <c r="AK15" s="360"/>
      <c r="AL15" s="419"/>
      <c r="AM15" s="463"/>
      <c r="AN15" s="363"/>
      <c r="AO15" s="363"/>
      <c r="AP15" s="363"/>
      <c r="AQ15" s="363"/>
      <c r="AR15" s="363"/>
      <c r="AS15" s="363"/>
      <c r="AT15" s="364"/>
      <c r="AU15" s="464"/>
      <c r="AV15" s="465"/>
      <c r="AW15" s="465"/>
      <c r="AX15" s="465"/>
      <c r="AY15" s="432" t="s">
        <v>148</v>
      </c>
      <c r="AZ15" s="433"/>
      <c r="BA15" s="433"/>
      <c r="BB15" s="433"/>
      <c r="BC15" s="433"/>
      <c r="BD15" s="433"/>
      <c r="BE15" s="433"/>
      <c r="BF15" s="433"/>
      <c r="BG15" s="433"/>
      <c r="BH15" s="433"/>
      <c r="BI15" s="433"/>
      <c r="BJ15" s="433"/>
      <c r="BK15" s="433"/>
      <c r="BL15" s="433"/>
      <c r="BM15" s="434"/>
      <c r="BN15" s="435">
        <v>1897295</v>
      </c>
      <c r="BO15" s="436"/>
      <c r="BP15" s="436"/>
      <c r="BQ15" s="436"/>
      <c r="BR15" s="436"/>
      <c r="BS15" s="436"/>
      <c r="BT15" s="436"/>
      <c r="BU15" s="437"/>
      <c r="BV15" s="435">
        <v>1827866</v>
      </c>
      <c r="BW15" s="436"/>
      <c r="BX15" s="436"/>
      <c r="BY15" s="436"/>
      <c r="BZ15" s="436"/>
      <c r="CA15" s="436"/>
      <c r="CB15" s="436"/>
      <c r="CC15" s="437"/>
      <c r="CD15" s="506" t="s">
        <v>149</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row>
    <row r="16" spans="1:119" ht="18.75" customHeight="1" x14ac:dyDescent="0.15">
      <c r="A16" s="161"/>
      <c r="B16" s="515"/>
      <c r="C16" s="516"/>
      <c r="D16" s="516"/>
      <c r="E16" s="516"/>
      <c r="F16" s="516"/>
      <c r="G16" s="516"/>
      <c r="H16" s="516"/>
      <c r="I16" s="516"/>
      <c r="J16" s="516"/>
      <c r="K16" s="517"/>
      <c r="L16" s="480" t="s">
        <v>150</v>
      </c>
      <c r="M16" s="481"/>
      <c r="N16" s="481"/>
      <c r="O16" s="481"/>
      <c r="P16" s="481"/>
      <c r="Q16" s="482"/>
      <c r="R16" s="483" t="s">
        <v>151</v>
      </c>
      <c r="S16" s="484"/>
      <c r="T16" s="484"/>
      <c r="U16" s="484"/>
      <c r="V16" s="485"/>
      <c r="W16" s="497"/>
      <c r="X16" s="395"/>
      <c r="Y16" s="395"/>
      <c r="Z16" s="395"/>
      <c r="AA16" s="395"/>
      <c r="AB16" s="396"/>
      <c r="AC16" s="486">
        <v>10</v>
      </c>
      <c r="AD16" s="487"/>
      <c r="AE16" s="487"/>
      <c r="AF16" s="487"/>
      <c r="AG16" s="488"/>
      <c r="AH16" s="486">
        <v>9.1999999999999993</v>
      </c>
      <c r="AI16" s="487"/>
      <c r="AJ16" s="487"/>
      <c r="AK16" s="487"/>
      <c r="AL16" s="489"/>
      <c r="AM16" s="463"/>
      <c r="AN16" s="363"/>
      <c r="AO16" s="363"/>
      <c r="AP16" s="363"/>
      <c r="AQ16" s="363"/>
      <c r="AR16" s="363"/>
      <c r="AS16" s="363"/>
      <c r="AT16" s="364"/>
      <c r="AU16" s="464"/>
      <c r="AV16" s="465"/>
      <c r="AW16" s="465"/>
      <c r="AX16" s="465"/>
      <c r="AY16" s="420" t="s">
        <v>152</v>
      </c>
      <c r="AZ16" s="421"/>
      <c r="BA16" s="421"/>
      <c r="BB16" s="421"/>
      <c r="BC16" s="421"/>
      <c r="BD16" s="421"/>
      <c r="BE16" s="421"/>
      <c r="BF16" s="421"/>
      <c r="BG16" s="421"/>
      <c r="BH16" s="421"/>
      <c r="BI16" s="421"/>
      <c r="BJ16" s="421"/>
      <c r="BK16" s="421"/>
      <c r="BL16" s="421"/>
      <c r="BM16" s="422"/>
      <c r="BN16" s="406">
        <v>3114135</v>
      </c>
      <c r="BO16" s="407"/>
      <c r="BP16" s="407"/>
      <c r="BQ16" s="407"/>
      <c r="BR16" s="407"/>
      <c r="BS16" s="407"/>
      <c r="BT16" s="407"/>
      <c r="BU16" s="408"/>
      <c r="BV16" s="406">
        <v>3080095</v>
      </c>
      <c r="BW16" s="407"/>
      <c r="BX16" s="407"/>
      <c r="BY16" s="407"/>
      <c r="BZ16" s="407"/>
      <c r="CA16" s="407"/>
      <c r="CB16" s="407"/>
      <c r="CC16" s="408"/>
      <c r="CD16" s="170"/>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61"/>
      <c r="B17" s="518"/>
      <c r="C17" s="519"/>
      <c r="D17" s="519"/>
      <c r="E17" s="519"/>
      <c r="F17" s="519"/>
      <c r="G17" s="519"/>
      <c r="H17" s="519"/>
      <c r="I17" s="519"/>
      <c r="J17" s="519"/>
      <c r="K17" s="520"/>
      <c r="L17" s="180"/>
      <c r="M17" s="499" t="s">
        <v>153</v>
      </c>
      <c r="N17" s="500"/>
      <c r="O17" s="500"/>
      <c r="P17" s="500"/>
      <c r="Q17" s="501"/>
      <c r="R17" s="483" t="s">
        <v>154</v>
      </c>
      <c r="S17" s="484"/>
      <c r="T17" s="484"/>
      <c r="U17" s="484"/>
      <c r="V17" s="485"/>
      <c r="W17" s="496" t="s">
        <v>155</v>
      </c>
      <c r="X17" s="392"/>
      <c r="Y17" s="392"/>
      <c r="Z17" s="392"/>
      <c r="AA17" s="392"/>
      <c r="AB17" s="393"/>
      <c r="AC17" s="359">
        <v>3649</v>
      </c>
      <c r="AD17" s="360"/>
      <c r="AE17" s="360"/>
      <c r="AF17" s="360"/>
      <c r="AG17" s="361"/>
      <c r="AH17" s="359">
        <v>3938</v>
      </c>
      <c r="AI17" s="360"/>
      <c r="AJ17" s="360"/>
      <c r="AK17" s="360"/>
      <c r="AL17" s="419"/>
      <c r="AM17" s="463"/>
      <c r="AN17" s="363"/>
      <c r="AO17" s="363"/>
      <c r="AP17" s="363"/>
      <c r="AQ17" s="363"/>
      <c r="AR17" s="363"/>
      <c r="AS17" s="363"/>
      <c r="AT17" s="364"/>
      <c r="AU17" s="464"/>
      <c r="AV17" s="465"/>
      <c r="AW17" s="465"/>
      <c r="AX17" s="465"/>
      <c r="AY17" s="420" t="s">
        <v>156</v>
      </c>
      <c r="AZ17" s="421"/>
      <c r="BA17" s="421"/>
      <c r="BB17" s="421"/>
      <c r="BC17" s="421"/>
      <c r="BD17" s="421"/>
      <c r="BE17" s="421"/>
      <c r="BF17" s="421"/>
      <c r="BG17" s="421"/>
      <c r="BH17" s="421"/>
      <c r="BI17" s="421"/>
      <c r="BJ17" s="421"/>
      <c r="BK17" s="421"/>
      <c r="BL17" s="421"/>
      <c r="BM17" s="422"/>
      <c r="BN17" s="406">
        <v>2456149</v>
      </c>
      <c r="BO17" s="407"/>
      <c r="BP17" s="407"/>
      <c r="BQ17" s="407"/>
      <c r="BR17" s="407"/>
      <c r="BS17" s="407"/>
      <c r="BT17" s="407"/>
      <c r="BU17" s="408"/>
      <c r="BV17" s="406">
        <v>2364114</v>
      </c>
      <c r="BW17" s="407"/>
      <c r="BX17" s="407"/>
      <c r="BY17" s="407"/>
      <c r="BZ17" s="407"/>
      <c r="CA17" s="407"/>
      <c r="CB17" s="407"/>
      <c r="CC17" s="408"/>
      <c r="CD17" s="170"/>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61"/>
      <c r="B18" s="456" t="s">
        <v>157</v>
      </c>
      <c r="C18" s="457"/>
      <c r="D18" s="457"/>
      <c r="E18" s="458"/>
      <c r="F18" s="458"/>
      <c r="G18" s="458"/>
      <c r="H18" s="458"/>
      <c r="I18" s="458"/>
      <c r="J18" s="458"/>
      <c r="K18" s="458"/>
      <c r="L18" s="459">
        <v>50.84</v>
      </c>
      <c r="M18" s="459"/>
      <c r="N18" s="459"/>
      <c r="O18" s="459"/>
      <c r="P18" s="459"/>
      <c r="Q18" s="459"/>
      <c r="R18" s="460"/>
      <c r="S18" s="460"/>
      <c r="T18" s="460"/>
      <c r="U18" s="460"/>
      <c r="V18" s="461"/>
      <c r="W18" s="477"/>
      <c r="X18" s="478"/>
      <c r="Y18" s="478"/>
      <c r="Z18" s="478"/>
      <c r="AA18" s="478"/>
      <c r="AB18" s="502"/>
      <c r="AC18" s="376">
        <v>78.7</v>
      </c>
      <c r="AD18" s="377"/>
      <c r="AE18" s="377"/>
      <c r="AF18" s="377"/>
      <c r="AG18" s="462"/>
      <c r="AH18" s="376">
        <v>75.400000000000006</v>
      </c>
      <c r="AI18" s="377"/>
      <c r="AJ18" s="377"/>
      <c r="AK18" s="377"/>
      <c r="AL18" s="378"/>
      <c r="AM18" s="463"/>
      <c r="AN18" s="363"/>
      <c r="AO18" s="363"/>
      <c r="AP18" s="363"/>
      <c r="AQ18" s="363"/>
      <c r="AR18" s="363"/>
      <c r="AS18" s="363"/>
      <c r="AT18" s="364"/>
      <c r="AU18" s="464"/>
      <c r="AV18" s="465"/>
      <c r="AW18" s="465"/>
      <c r="AX18" s="465"/>
      <c r="AY18" s="420" t="s">
        <v>158</v>
      </c>
      <c r="AZ18" s="421"/>
      <c r="BA18" s="421"/>
      <c r="BB18" s="421"/>
      <c r="BC18" s="421"/>
      <c r="BD18" s="421"/>
      <c r="BE18" s="421"/>
      <c r="BF18" s="421"/>
      <c r="BG18" s="421"/>
      <c r="BH18" s="421"/>
      <c r="BI18" s="421"/>
      <c r="BJ18" s="421"/>
      <c r="BK18" s="421"/>
      <c r="BL18" s="421"/>
      <c r="BM18" s="422"/>
      <c r="BN18" s="406">
        <v>3852548</v>
      </c>
      <c r="BO18" s="407"/>
      <c r="BP18" s="407"/>
      <c r="BQ18" s="407"/>
      <c r="BR18" s="407"/>
      <c r="BS18" s="407"/>
      <c r="BT18" s="407"/>
      <c r="BU18" s="408"/>
      <c r="BV18" s="406">
        <v>3817918</v>
      </c>
      <c r="BW18" s="407"/>
      <c r="BX18" s="407"/>
      <c r="BY18" s="407"/>
      <c r="BZ18" s="407"/>
      <c r="CA18" s="407"/>
      <c r="CB18" s="407"/>
      <c r="CC18" s="408"/>
      <c r="CD18" s="170"/>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61"/>
      <c r="B19" s="456" t="s">
        <v>159</v>
      </c>
      <c r="C19" s="457"/>
      <c r="D19" s="457"/>
      <c r="E19" s="458"/>
      <c r="F19" s="458"/>
      <c r="G19" s="458"/>
      <c r="H19" s="458"/>
      <c r="I19" s="458"/>
      <c r="J19" s="458"/>
      <c r="K19" s="458"/>
      <c r="L19" s="466">
        <v>214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160</v>
      </c>
      <c r="AZ19" s="421"/>
      <c r="BA19" s="421"/>
      <c r="BB19" s="421"/>
      <c r="BC19" s="421"/>
      <c r="BD19" s="421"/>
      <c r="BE19" s="421"/>
      <c r="BF19" s="421"/>
      <c r="BG19" s="421"/>
      <c r="BH19" s="421"/>
      <c r="BI19" s="421"/>
      <c r="BJ19" s="421"/>
      <c r="BK19" s="421"/>
      <c r="BL19" s="421"/>
      <c r="BM19" s="422"/>
      <c r="BN19" s="406">
        <v>6780900</v>
      </c>
      <c r="BO19" s="407"/>
      <c r="BP19" s="407"/>
      <c r="BQ19" s="407"/>
      <c r="BR19" s="407"/>
      <c r="BS19" s="407"/>
      <c r="BT19" s="407"/>
      <c r="BU19" s="408"/>
      <c r="BV19" s="406">
        <v>7133618</v>
      </c>
      <c r="BW19" s="407"/>
      <c r="BX19" s="407"/>
      <c r="BY19" s="407"/>
      <c r="BZ19" s="407"/>
      <c r="CA19" s="407"/>
      <c r="CB19" s="407"/>
      <c r="CC19" s="408"/>
      <c r="CD19" s="170"/>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61"/>
      <c r="B20" s="456" t="s">
        <v>161</v>
      </c>
      <c r="C20" s="457"/>
      <c r="D20" s="457"/>
      <c r="E20" s="458"/>
      <c r="F20" s="458"/>
      <c r="G20" s="458"/>
      <c r="H20" s="458"/>
      <c r="I20" s="458"/>
      <c r="J20" s="458"/>
      <c r="K20" s="458"/>
      <c r="L20" s="466">
        <v>4735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70"/>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61"/>
      <c r="B21" s="453" t="s">
        <v>162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70"/>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61"/>
      <c r="B22" s="382" t="s">
        <v>163</v>
      </c>
      <c r="C22" s="383"/>
      <c r="D22" s="384"/>
      <c r="E22" s="391" t="s">
        <v>1</v>
      </c>
      <c r="F22" s="392"/>
      <c r="G22" s="392"/>
      <c r="H22" s="392"/>
      <c r="I22" s="392"/>
      <c r="J22" s="392"/>
      <c r="K22" s="393"/>
      <c r="L22" s="391" t="s">
        <v>164</v>
      </c>
      <c r="M22" s="392"/>
      <c r="N22" s="392"/>
      <c r="O22" s="392"/>
      <c r="P22" s="393"/>
      <c r="Q22" s="397" t="s">
        <v>165</v>
      </c>
      <c r="R22" s="398"/>
      <c r="S22" s="398"/>
      <c r="T22" s="398"/>
      <c r="U22" s="398"/>
      <c r="V22" s="399"/>
      <c r="W22" s="448" t="s">
        <v>166</v>
      </c>
      <c r="X22" s="383"/>
      <c r="Y22" s="384"/>
      <c r="Z22" s="391" t="s">
        <v>1</v>
      </c>
      <c r="AA22" s="392"/>
      <c r="AB22" s="392"/>
      <c r="AC22" s="392"/>
      <c r="AD22" s="392"/>
      <c r="AE22" s="392"/>
      <c r="AF22" s="392"/>
      <c r="AG22" s="393"/>
      <c r="AH22" s="409" t="s">
        <v>167</v>
      </c>
      <c r="AI22" s="392"/>
      <c r="AJ22" s="392"/>
      <c r="AK22" s="392"/>
      <c r="AL22" s="393"/>
      <c r="AM22" s="409" t="s">
        <v>168</v>
      </c>
      <c r="AN22" s="410"/>
      <c r="AO22" s="410"/>
      <c r="AP22" s="410"/>
      <c r="AQ22" s="410"/>
      <c r="AR22" s="411"/>
      <c r="AS22" s="397" t="s">
        <v>165</v>
      </c>
      <c r="AT22" s="398"/>
      <c r="AU22" s="398"/>
      <c r="AV22" s="398"/>
      <c r="AW22" s="398"/>
      <c r="AX22" s="415"/>
      <c r="AY22" s="432" t="s">
        <v>169</v>
      </c>
      <c r="AZ22" s="433"/>
      <c r="BA22" s="433"/>
      <c r="BB22" s="433"/>
      <c r="BC22" s="433"/>
      <c r="BD22" s="433"/>
      <c r="BE22" s="433"/>
      <c r="BF22" s="433"/>
      <c r="BG22" s="433"/>
      <c r="BH22" s="433"/>
      <c r="BI22" s="433"/>
      <c r="BJ22" s="433"/>
      <c r="BK22" s="433"/>
      <c r="BL22" s="433"/>
      <c r="BM22" s="434"/>
      <c r="BN22" s="435">
        <v>4806648</v>
      </c>
      <c r="BO22" s="436"/>
      <c r="BP22" s="436"/>
      <c r="BQ22" s="436"/>
      <c r="BR22" s="436"/>
      <c r="BS22" s="436"/>
      <c r="BT22" s="436"/>
      <c r="BU22" s="437"/>
      <c r="BV22" s="435">
        <v>5078452</v>
      </c>
      <c r="BW22" s="436"/>
      <c r="BX22" s="436"/>
      <c r="BY22" s="436"/>
      <c r="BZ22" s="436"/>
      <c r="CA22" s="436"/>
      <c r="CB22" s="436"/>
      <c r="CC22" s="437"/>
      <c r="CD22" s="170"/>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61"/>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170</v>
      </c>
      <c r="AZ23" s="421"/>
      <c r="BA23" s="421"/>
      <c r="BB23" s="421"/>
      <c r="BC23" s="421"/>
      <c r="BD23" s="421"/>
      <c r="BE23" s="421"/>
      <c r="BF23" s="421"/>
      <c r="BG23" s="421"/>
      <c r="BH23" s="421"/>
      <c r="BI23" s="421"/>
      <c r="BJ23" s="421"/>
      <c r="BK23" s="421"/>
      <c r="BL23" s="421"/>
      <c r="BM23" s="422"/>
      <c r="BN23" s="406">
        <v>3384020</v>
      </c>
      <c r="BO23" s="407"/>
      <c r="BP23" s="407"/>
      <c r="BQ23" s="407"/>
      <c r="BR23" s="407"/>
      <c r="BS23" s="407"/>
      <c r="BT23" s="407"/>
      <c r="BU23" s="408"/>
      <c r="BV23" s="406">
        <v>3608561</v>
      </c>
      <c r="BW23" s="407"/>
      <c r="BX23" s="407"/>
      <c r="BY23" s="407"/>
      <c r="BZ23" s="407"/>
      <c r="CA23" s="407"/>
      <c r="CB23" s="407"/>
      <c r="CC23" s="408"/>
      <c r="CD23" s="170"/>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61"/>
      <c r="B24" s="385"/>
      <c r="C24" s="386"/>
      <c r="D24" s="387"/>
      <c r="E24" s="362" t="s">
        <v>171</v>
      </c>
      <c r="F24" s="363"/>
      <c r="G24" s="363"/>
      <c r="H24" s="363"/>
      <c r="I24" s="363"/>
      <c r="J24" s="363"/>
      <c r="K24" s="364"/>
      <c r="L24" s="359">
        <v>1</v>
      </c>
      <c r="M24" s="360"/>
      <c r="N24" s="360"/>
      <c r="O24" s="360"/>
      <c r="P24" s="361"/>
      <c r="Q24" s="359">
        <v>7520</v>
      </c>
      <c r="R24" s="360"/>
      <c r="S24" s="360"/>
      <c r="T24" s="360"/>
      <c r="U24" s="360"/>
      <c r="V24" s="361"/>
      <c r="W24" s="449"/>
      <c r="X24" s="386"/>
      <c r="Y24" s="387"/>
      <c r="Z24" s="362" t="s">
        <v>172</v>
      </c>
      <c r="AA24" s="363"/>
      <c r="AB24" s="363"/>
      <c r="AC24" s="363"/>
      <c r="AD24" s="363"/>
      <c r="AE24" s="363"/>
      <c r="AF24" s="363"/>
      <c r="AG24" s="364"/>
      <c r="AH24" s="359">
        <v>114</v>
      </c>
      <c r="AI24" s="360"/>
      <c r="AJ24" s="360"/>
      <c r="AK24" s="360"/>
      <c r="AL24" s="361"/>
      <c r="AM24" s="359">
        <v>360696</v>
      </c>
      <c r="AN24" s="360"/>
      <c r="AO24" s="360"/>
      <c r="AP24" s="360"/>
      <c r="AQ24" s="360"/>
      <c r="AR24" s="361"/>
      <c r="AS24" s="359">
        <v>3164</v>
      </c>
      <c r="AT24" s="360"/>
      <c r="AU24" s="360"/>
      <c r="AV24" s="360"/>
      <c r="AW24" s="360"/>
      <c r="AX24" s="419"/>
      <c r="AY24" s="379" t="s">
        <v>173</v>
      </c>
      <c r="AZ24" s="380"/>
      <c r="BA24" s="380"/>
      <c r="BB24" s="380"/>
      <c r="BC24" s="380"/>
      <c r="BD24" s="380"/>
      <c r="BE24" s="380"/>
      <c r="BF24" s="380"/>
      <c r="BG24" s="380"/>
      <c r="BH24" s="380"/>
      <c r="BI24" s="380"/>
      <c r="BJ24" s="380"/>
      <c r="BK24" s="380"/>
      <c r="BL24" s="380"/>
      <c r="BM24" s="381"/>
      <c r="BN24" s="406">
        <v>3112508</v>
      </c>
      <c r="BO24" s="407"/>
      <c r="BP24" s="407"/>
      <c r="BQ24" s="407"/>
      <c r="BR24" s="407"/>
      <c r="BS24" s="407"/>
      <c r="BT24" s="407"/>
      <c r="BU24" s="408"/>
      <c r="BV24" s="406">
        <v>3271622</v>
      </c>
      <c r="BW24" s="407"/>
      <c r="BX24" s="407"/>
      <c r="BY24" s="407"/>
      <c r="BZ24" s="407"/>
      <c r="CA24" s="407"/>
      <c r="CB24" s="407"/>
      <c r="CC24" s="408"/>
      <c r="CD24" s="170"/>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61"/>
      <c r="B25" s="385"/>
      <c r="C25" s="386"/>
      <c r="D25" s="387"/>
      <c r="E25" s="362" t="s">
        <v>174</v>
      </c>
      <c r="F25" s="363"/>
      <c r="G25" s="363"/>
      <c r="H25" s="363"/>
      <c r="I25" s="363"/>
      <c r="J25" s="363"/>
      <c r="K25" s="364"/>
      <c r="L25" s="359">
        <v>1</v>
      </c>
      <c r="M25" s="360"/>
      <c r="N25" s="360"/>
      <c r="O25" s="360"/>
      <c r="P25" s="361"/>
      <c r="Q25" s="359">
        <v>6080</v>
      </c>
      <c r="R25" s="360"/>
      <c r="S25" s="360"/>
      <c r="T25" s="360"/>
      <c r="U25" s="360"/>
      <c r="V25" s="361"/>
      <c r="W25" s="449"/>
      <c r="X25" s="386"/>
      <c r="Y25" s="387"/>
      <c r="Z25" s="362" t="s">
        <v>175</v>
      </c>
      <c r="AA25" s="363"/>
      <c r="AB25" s="363"/>
      <c r="AC25" s="363"/>
      <c r="AD25" s="363"/>
      <c r="AE25" s="363"/>
      <c r="AF25" s="363"/>
      <c r="AG25" s="364"/>
      <c r="AH25" s="359" t="s">
        <v>176</v>
      </c>
      <c r="AI25" s="360"/>
      <c r="AJ25" s="360"/>
      <c r="AK25" s="360"/>
      <c r="AL25" s="361"/>
      <c r="AM25" s="359" t="s">
        <v>177</v>
      </c>
      <c r="AN25" s="360"/>
      <c r="AO25" s="360"/>
      <c r="AP25" s="360"/>
      <c r="AQ25" s="360"/>
      <c r="AR25" s="361"/>
      <c r="AS25" s="359" t="s">
        <v>178</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v>1505450</v>
      </c>
      <c r="BO25" s="436"/>
      <c r="BP25" s="436"/>
      <c r="BQ25" s="436"/>
      <c r="BR25" s="436"/>
      <c r="BS25" s="436"/>
      <c r="BT25" s="436"/>
      <c r="BU25" s="437"/>
      <c r="BV25" s="435">
        <v>2093343</v>
      </c>
      <c r="BW25" s="436"/>
      <c r="BX25" s="436"/>
      <c r="BY25" s="436"/>
      <c r="BZ25" s="436"/>
      <c r="CA25" s="436"/>
      <c r="CB25" s="436"/>
      <c r="CC25" s="437"/>
      <c r="CD25" s="170"/>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61"/>
      <c r="B26" s="385"/>
      <c r="C26" s="386"/>
      <c r="D26" s="387"/>
      <c r="E26" s="362" t="s">
        <v>180</v>
      </c>
      <c r="F26" s="363"/>
      <c r="G26" s="363"/>
      <c r="H26" s="363"/>
      <c r="I26" s="363"/>
      <c r="J26" s="363"/>
      <c r="K26" s="364"/>
      <c r="L26" s="359">
        <v>1</v>
      </c>
      <c r="M26" s="360"/>
      <c r="N26" s="360"/>
      <c r="O26" s="360"/>
      <c r="P26" s="361"/>
      <c r="Q26" s="359">
        <v>5710</v>
      </c>
      <c r="R26" s="360"/>
      <c r="S26" s="360"/>
      <c r="T26" s="360"/>
      <c r="U26" s="360"/>
      <c r="V26" s="361"/>
      <c r="W26" s="449"/>
      <c r="X26" s="386"/>
      <c r="Y26" s="387"/>
      <c r="Z26" s="362" t="s">
        <v>181</v>
      </c>
      <c r="AA26" s="417"/>
      <c r="AB26" s="417"/>
      <c r="AC26" s="417"/>
      <c r="AD26" s="417"/>
      <c r="AE26" s="417"/>
      <c r="AF26" s="417"/>
      <c r="AG26" s="418"/>
      <c r="AH26" s="359">
        <v>1</v>
      </c>
      <c r="AI26" s="360"/>
      <c r="AJ26" s="360"/>
      <c r="AK26" s="360"/>
      <c r="AL26" s="361"/>
      <c r="AM26" s="359" t="s">
        <v>182</v>
      </c>
      <c r="AN26" s="360"/>
      <c r="AO26" s="360"/>
      <c r="AP26" s="360"/>
      <c r="AQ26" s="360"/>
      <c r="AR26" s="361"/>
      <c r="AS26" s="359" t="s">
        <v>182</v>
      </c>
      <c r="AT26" s="360"/>
      <c r="AU26" s="360"/>
      <c r="AV26" s="360"/>
      <c r="AW26" s="360"/>
      <c r="AX26" s="419"/>
      <c r="AY26" s="446" t="s">
        <v>183</v>
      </c>
      <c r="AZ26" s="366"/>
      <c r="BA26" s="366"/>
      <c r="BB26" s="366"/>
      <c r="BC26" s="366"/>
      <c r="BD26" s="366"/>
      <c r="BE26" s="366"/>
      <c r="BF26" s="366"/>
      <c r="BG26" s="366"/>
      <c r="BH26" s="366"/>
      <c r="BI26" s="366"/>
      <c r="BJ26" s="366"/>
      <c r="BK26" s="366"/>
      <c r="BL26" s="366"/>
      <c r="BM26" s="447"/>
      <c r="BN26" s="406" t="s">
        <v>178</v>
      </c>
      <c r="BO26" s="407"/>
      <c r="BP26" s="407"/>
      <c r="BQ26" s="407"/>
      <c r="BR26" s="407"/>
      <c r="BS26" s="407"/>
      <c r="BT26" s="407"/>
      <c r="BU26" s="408"/>
      <c r="BV26" s="406" t="s">
        <v>178</v>
      </c>
      <c r="BW26" s="407"/>
      <c r="BX26" s="407"/>
      <c r="BY26" s="407"/>
      <c r="BZ26" s="407"/>
      <c r="CA26" s="407"/>
      <c r="CB26" s="407"/>
      <c r="CC26" s="408"/>
      <c r="CD26" s="170"/>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61"/>
      <c r="B27" s="385"/>
      <c r="C27" s="386"/>
      <c r="D27" s="387"/>
      <c r="E27" s="362" t="s">
        <v>184</v>
      </c>
      <c r="F27" s="363"/>
      <c r="G27" s="363"/>
      <c r="H27" s="363"/>
      <c r="I27" s="363"/>
      <c r="J27" s="363"/>
      <c r="K27" s="364"/>
      <c r="L27" s="359">
        <v>1</v>
      </c>
      <c r="M27" s="360"/>
      <c r="N27" s="360"/>
      <c r="O27" s="360"/>
      <c r="P27" s="361"/>
      <c r="Q27" s="359">
        <v>2710</v>
      </c>
      <c r="R27" s="360"/>
      <c r="S27" s="360"/>
      <c r="T27" s="360"/>
      <c r="U27" s="360"/>
      <c r="V27" s="361"/>
      <c r="W27" s="449"/>
      <c r="X27" s="386"/>
      <c r="Y27" s="387"/>
      <c r="Z27" s="362" t="s">
        <v>185</v>
      </c>
      <c r="AA27" s="363"/>
      <c r="AB27" s="363"/>
      <c r="AC27" s="363"/>
      <c r="AD27" s="363"/>
      <c r="AE27" s="363"/>
      <c r="AF27" s="363"/>
      <c r="AG27" s="364"/>
      <c r="AH27" s="359">
        <v>8</v>
      </c>
      <c r="AI27" s="360"/>
      <c r="AJ27" s="360"/>
      <c r="AK27" s="360"/>
      <c r="AL27" s="361"/>
      <c r="AM27" s="359">
        <v>25304</v>
      </c>
      <c r="AN27" s="360"/>
      <c r="AO27" s="360"/>
      <c r="AP27" s="360"/>
      <c r="AQ27" s="360"/>
      <c r="AR27" s="361"/>
      <c r="AS27" s="359">
        <v>3163</v>
      </c>
      <c r="AT27" s="360"/>
      <c r="AU27" s="360"/>
      <c r="AV27" s="360"/>
      <c r="AW27" s="360"/>
      <c r="AX27" s="419"/>
      <c r="AY27" s="443" t="s">
        <v>186</v>
      </c>
      <c r="AZ27" s="444"/>
      <c r="BA27" s="444"/>
      <c r="BB27" s="444"/>
      <c r="BC27" s="444"/>
      <c r="BD27" s="444"/>
      <c r="BE27" s="444"/>
      <c r="BF27" s="444"/>
      <c r="BG27" s="444"/>
      <c r="BH27" s="444"/>
      <c r="BI27" s="444"/>
      <c r="BJ27" s="444"/>
      <c r="BK27" s="444"/>
      <c r="BL27" s="444"/>
      <c r="BM27" s="445"/>
      <c r="BN27" s="440">
        <v>86136</v>
      </c>
      <c r="BO27" s="441"/>
      <c r="BP27" s="441"/>
      <c r="BQ27" s="441"/>
      <c r="BR27" s="441"/>
      <c r="BS27" s="441"/>
      <c r="BT27" s="441"/>
      <c r="BU27" s="442"/>
      <c r="BV27" s="440">
        <v>86134</v>
      </c>
      <c r="BW27" s="441"/>
      <c r="BX27" s="441"/>
      <c r="BY27" s="441"/>
      <c r="BZ27" s="441"/>
      <c r="CA27" s="441"/>
      <c r="CB27" s="441"/>
      <c r="CC27" s="442"/>
      <c r="CD27" s="164"/>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61"/>
      <c r="B28" s="385"/>
      <c r="C28" s="386"/>
      <c r="D28" s="387"/>
      <c r="E28" s="362" t="s">
        <v>187</v>
      </c>
      <c r="F28" s="363"/>
      <c r="G28" s="363"/>
      <c r="H28" s="363"/>
      <c r="I28" s="363"/>
      <c r="J28" s="363"/>
      <c r="K28" s="364"/>
      <c r="L28" s="359">
        <v>1</v>
      </c>
      <c r="M28" s="360"/>
      <c r="N28" s="360"/>
      <c r="O28" s="360"/>
      <c r="P28" s="361"/>
      <c r="Q28" s="359">
        <v>2260</v>
      </c>
      <c r="R28" s="360"/>
      <c r="S28" s="360"/>
      <c r="T28" s="360"/>
      <c r="U28" s="360"/>
      <c r="V28" s="361"/>
      <c r="W28" s="449"/>
      <c r="X28" s="386"/>
      <c r="Y28" s="387"/>
      <c r="Z28" s="362" t="s">
        <v>188</v>
      </c>
      <c r="AA28" s="363"/>
      <c r="AB28" s="363"/>
      <c r="AC28" s="363"/>
      <c r="AD28" s="363"/>
      <c r="AE28" s="363"/>
      <c r="AF28" s="363"/>
      <c r="AG28" s="364"/>
      <c r="AH28" s="359" t="s">
        <v>176</v>
      </c>
      <c r="AI28" s="360"/>
      <c r="AJ28" s="360"/>
      <c r="AK28" s="360"/>
      <c r="AL28" s="361"/>
      <c r="AM28" s="359" t="s">
        <v>189</v>
      </c>
      <c r="AN28" s="360"/>
      <c r="AO28" s="360"/>
      <c r="AP28" s="360"/>
      <c r="AQ28" s="360"/>
      <c r="AR28" s="361"/>
      <c r="AS28" s="359" t="s">
        <v>178</v>
      </c>
      <c r="AT28" s="360"/>
      <c r="AU28" s="360"/>
      <c r="AV28" s="360"/>
      <c r="AW28" s="360"/>
      <c r="AX28" s="419"/>
      <c r="AY28" s="423" t="s">
        <v>190</v>
      </c>
      <c r="AZ28" s="424"/>
      <c r="BA28" s="424"/>
      <c r="BB28" s="425"/>
      <c r="BC28" s="432" t="s">
        <v>50</v>
      </c>
      <c r="BD28" s="433"/>
      <c r="BE28" s="433"/>
      <c r="BF28" s="433"/>
      <c r="BG28" s="433"/>
      <c r="BH28" s="433"/>
      <c r="BI28" s="433"/>
      <c r="BJ28" s="433"/>
      <c r="BK28" s="433"/>
      <c r="BL28" s="433"/>
      <c r="BM28" s="434"/>
      <c r="BN28" s="435">
        <v>1253892</v>
      </c>
      <c r="BO28" s="436"/>
      <c r="BP28" s="436"/>
      <c r="BQ28" s="436"/>
      <c r="BR28" s="436"/>
      <c r="BS28" s="436"/>
      <c r="BT28" s="436"/>
      <c r="BU28" s="437"/>
      <c r="BV28" s="435">
        <v>1109210</v>
      </c>
      <c r="BW28" s="436"/>
      <c r="BX28" s="436"/>
      <c r="BY28" s="436"/>
      <c r="BZ28" s="436"/>
      <c r="CA28" s="436"/>
      <c r="CB28" s="436"/>
      <c r="CC28" s="437"/>
      <c r="CD28" s="170"/>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61"/>
      <c r="B29" s="385"/>
      <c r="C29" s="386"/>
      <c r="D29" s="387"/>
      <c r="E29" s="362" t="s">
        <v>191</v>
      </c>
      <c r="F29" s="363"/>
      <c r="G29" s="363"/>
      <c r="H29" s="363"/>
      <c r="I29" s="363"/>
      <c r="J29" s="363"/>
      <c r="K29" s="364"/>
      <c r="L29" s="359">
        <v>14</v>
      </c>
      <c r="M29" s="360"/>
      <c r="N29" s="360"/>
      <c r="O29" s="360"/>
      <c r="P29" s="361"/>
      <c r="Q29" s="359">
        <v>2100</v>
      </c>
      <c r="R29" s="360"/>
      <c r="S29" s="360"/>
      <c r="T29" s="360"/>
      <c r="U29" s="360"/>
      <c r="V29" s="361"/>
      <c r="W29" s="450"/>
      <c r="X29" s="451"/>
      <c r="Y29" s="452"/>
      <c r="Z29" s="362" t="s">
        <v>192</v>
      </c>
      <c r="AA29" s="363"/>
      <c r="AB29" s="363"/>
      <c r="AC29" s="363"/>
      <c r="AD29" s="363"/>
      <c r="AE29" s="363"/>
      <c r="AF29" s="363"/>
      <c r="AG29" s="364"/>
      <c r="AH29" s="359">
        <v>122</v>
      </c>
      <c r="AI29" s="360"/>
      <c r="AJ29" s="360"/>
      <c r="AK29" s="360"/>
      <c r="AL29" s="361"/>
      <c r="AM29" s="359">
        <v>386000</v>
      </c>
      <c r="AN29" s="360"/>
      <c r="AO29" s="360"/>
      <c r="AP29" s="360"/>
      <c r="AQ29" s="360"/>
      <c r="AR29" s="361"/>
      <c r="AS29" s="359">
        <v>3164</v>
      </c>
      <c r="AT29" s="360"/>
      <c r="AU29" s="360"/>
      <c r="AV29" s="360"/>
      <c r="AW29" s="360"/>
      <c r="AX29" s="419"/>
      <c r="AY29" s="426"/>
      <c r="AZ29" s="427"/>
      <c r="BA29" s="427"/>
      <c r="BB29" s="428"/>
      <c r="BC29" s="420" t="s">
        <v>193</v>
      </c>
      <c r="BD29" s="421"/>
      <c r="BE29" s="421"/>
      <c r="BF29" s="421"/>
      <c r="BG29" s="421"/>
      <c r="BH29" s="421"/>
      <c r="BI29" s="421"/>
      <c r="BJ29" s="421"/>
      <c r="BK29" s="421"/>
      <c r="BL29" s="421"/>
      <c r="BM29" s="422"/>
      <c r="BN29" s="406">
        <v>484093</v>
      </c>
      <c r="BO29" s="407"/>
      <c r="BP29" s="407"/>
      <c r="BQ29" s="407"/>
      <c r="BR29" s="407"/>
      <c r="BS29" s="407"/>
      <c r="BT29" s="407"/>
      <c r="BU29" s="408"/>
      <c r="BV29" s="406">
        <v>484084</v>
      </c>
      <c r="BW29" s="407"/>
      <c r="BX29" s="407"/>
      <c r="BY29" s="407"/>
      <c r="BZ29" s="407"/>
      <c r="CA29" s="407"/>
      <c r="CB29" s="407"/>
      <c r="CC29" s="408"/>
      <c r="CD29" s="164"/>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61"/>
      <c r="B30" s="388"/>
      <c r="C30" s="389"/>
      <c r="D30" s="390"/>
      <c r="E30" s="367"/>
      <c r="F30" s="368"/>
      <c r="G30" s="368"/>
      <c r="H30" s="368"/>
      <c r="I30" s="368"/>
      <c r="J30" s="368"/>
      <c r="K30" s="369"/>
      <c r="L30" s="370"/>
      <c r="M30" s="371"/>
      <c r="N30" s="371"/>
      <c r="O30" s="371"/>
      <c r="P30" s="372"/>
      <c r="Q30" s="370"/>
      <c r="R30" s="371"/>
      <c r="S30" s="371"/>
      <c r="T30" s="371"/>
      <c r="U30" s="371"/>
      <c r="V30" s="372"/>
      <c r="W30" s="373" t="s">
        <v>194</v>
      </c>
      <c r="X30" s="374"/>
      <c r="Y30" s="374"/>
      <c r="Z30" s="374"/>
      <c r="AA30" s="374"/>
      <c r="AB30" s="374"/>
      <c r="AC30" s="374"/>
      <c r="AD30" s="374"/>
      <c r="AE30" s="374"/>
      <c r="AF30" s="374"/>
      <c r="AG30" s="375"/>
      <c r="AH30" s="376">
        <v>96.3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4914845</v>
      </c>
      <c r="BO30" s="441"/>
      <c r="BP30" s="441"/>
      <c r="BQ30" s="441"/>
      <c r="BR30" s="441"/>
      <c r="BS30" s="441"/>
      <c r="BT30" s="441"/>
      <c r="BU30" s="442"/>
      <c r="BV30" s="440">
        <v>3967366</v>
      </c>
      <c r="BW30" s="441"/>
      <c r="BX30" s="441"/>
      <c r="BY30" s="441"/>
      <c r="BZ30" s="441"/>
      <c r="CA30" s="441"/>
      <c r="CB30" s="441"/>
      <c r="CC30" s="442"/>
      <c r="CD30" s="172"/>
      <c r="CE30" s="181"/>
      <c r="CF30" s="181"/>
      <c r="CG30" s="181"/>
      <c r="CH30" s="181"/>
      <c r="CI30" s="181"/>
      <c r="CJ30" s="181"/>
      <c r="CK30" s="181"/>
      <c r="CL30" s="181"/>
      <c r="CM30" s="181"/>
      <c r="CN30" s="181"/>
      <c r="CO30" s="181"/>
      <c r="CP30" s="181"/>
      <c r="CQ30" s="181"/>
      <c r="CR30" s="181"/>
      <c r="CS30" s="182"/>
      <c r="CT30" s="183"/>
      <c r="CU30" s="184"/>
      <c r="CV30" s="184"/>
      <c r="CW30" s="184"/>
      <c r="CX30" s="184"/>
      <c r="CY30" s="184"/>
      <c r="CZ30" s="184"/>
      <c r="DA30" s="185"/>
      <c r="DB30" s="183"/>
      <c r="DC30" s="184"/>
      <c r="DD30" s="184"/>
      <c r="DE30" s="184"/>
      <c r="DF30" s="184"/>
      <c r="DG30" s="184"/>
      <c r="DH30" s="184"/>
      <c r="DI30" s="185"/>
    </row>
    <row r="31" spans="1:113" ht="13.5" customHeight="1" x14ac:dyDescent="0.15">
      <c r="A31" s="161"/>
      <c r="B31" s="186"/>
      <c r="DI31" s="187"/>
    </row>
    <row r="32" spans="1:113" ht="13.5" customHeight="1" x14ac:dyDescent="0.15">
      <c r="A32" s="161"/>
      <c r="B32" s="188"/>
      <c r="C32" s="365" t="s">
        <v>195</v>
      </c>
      <c r="D32" s="365"/>
      <c r="E32" s="365"/>
      <c r="F32" s="365"/>
      <c r="G32" s="365"/>
      <c r="H32" s="365"/>
      <c r="I32" s="365"/>
      <c r="J32" s="365"/>
      <c r="K32" s="365"/>
      <c r="L32" s="365"/>
      <c r="M32" s="365"/>
      <c r="N32" s="365"/>
      <c r="O32" s="365"/>
      <c r="P32" s="365"/>
      <c r="Q32" s="365"/>
      <c r="R32" s="365"/>
      <c r="S32" s="365"/>
      <c r="U32" s="366" t="s">
        <v>196</v>
      </c>
      <c r="V32" s="366"/>
      <c r="W32" s="366"/>
      <c r="X32" s="366"/>
      <c r="Y32" s="366"/>
      <c r="Z32" s="366"/>
      <c r="AA32" s="366"/>
      <c r="AB32" s="366"/>
      <c r="AC32" s="366"/>
      <c r="AD32" s="366"/>
      <c r="AE32" s="366"/>
      <c r="AF32" s="366"/>
      <c r="AG32" s="366"/>
      <c r="AH32" s="366"/>
      <c r="AI32" s="366"/>
      <c r="AJ32" s="366"/>
      <c r="AK32" s="366"/>
      <c r="AM32" s="366" t="s">
        <v>197</v>
      </c>
      <c r="AN32" s="366"/>
      <c r="AO32" s="366"/>
      <c r="AP32" s="366"/>
      <c r="AQ32" s="366"/>
      <c r="AR32" s="366"/>
      <c r="AS32" s="366"/>
      <c r="AT32" s="366"/>
      <c r="AU32" s="366"/>
      <c r="AV32" s="366"/>
      <c r="AW32" s="366"/>
      <c r="AX32" s="366"/>
      <c r="AY32" s="366"/>
      <c r="AZ32" s="366"/>
      <c r="BA32" s="366"/>
      <c r="BB32" s="366"/>
      <c r="BC32" s="366"/>
      <c r="BE32" s="366" t="s">
        <v>198</v>
      </c>
      <c r="BF32" s="366"/>
      <c r="BG32" s="366"/>
      <c r="BH32" s="366"/>
      <c r="BI32" s="366"/>
      <c r="BJ32" s="366"/>
      <c r="BK32" s="366"/>
      <c r="BL32" s="366"/>
      <c r="BM32" s="366"/>
      <c r="BN32" s="366"/>
      <c r="BO32" s="366"/>
      <c r="BP32" s="366"/>
      <c r="BQ32" s="366"/>
      <c r="BR32" s="366"/>
      <c r="BS32" s="366"/>
      <c r="BT32" s="366"/>
      <c r="BU32" s="366"/>
      <c r="BW32" s="366" t="s">
        <v>199</v>
      </c>
      <c r="BX32" s="366"/>
      <c r="BY32" s="366"/>
      <c r="BZ32" s="366"/>
      <c r="CA32" s="366"/>
      <c r="CB32" s="366"/>
      <c r="CC32" s="366"/>
      <c r="CD32" s="366"/>
      <c r="CE32" s="366"/>
      <c r="CF32" s="366"/>
      <c r="CG32" s="366"/>
      <c r="CH32" s="366"/>
      <c r="CI32" s="366"/>
      <c r="CJ32" s="366"/>
      <c r="CK32" s="366"/>
      <c r="CL32" s="366"/>
      <c r="CM32" s="366"/>
      <c r="CO32" s="366" t="s">
        <v>200</v>
      </c>
      <c r="CP32" s="366"/>
      <c r="CQ32" s="366"/>
      <c r="CR32" s="366"/>
      <c r="CS32" s="366"/>
      <c r="CT32" s="366"/>
      <c r="CU32" s="366"/>
      <c r="CV32" s="366"/>
      <c r="CW32" s="366"/>
      <c r="CX32" s="366"/>
      <c r="CY32" s="366"/>
      <c r="CZ32" s="366"/>
      <c r="DA32" s="366"/>
      <c r="DB32" s="366"/>
      <c r="DC32" s="366"/>
      <c r="DD32" s="366"/>
      <c r="DE32" s="366"/>
      <c r="DI32" s="187"/>
    </row>
    <row r="33" spans="1:113" ht="13.5" customHeight="1" x14ac:dyDescent="0.15">
      <c r="A33" s="161"/>
      <c r="B33" s="188"/>
      <c r="C33" s="358" t="s">
        <v>201</v>
      </c>
      <c r="D33" s="358"/>
      <c r="E33" s="357" t="s">
        <v>202</v>
      </c>
      <c r="F33" s="357"/>
      <c r="G33" s="357"/>
      <c r="H33" s="357"/>
      <c r="I33" s="357"/>
      <c r="J33" s="357"/>
      <c r="K33" s="357"/>
      <c r="L33" s="357"/>
      <c r="M33" s="357"/>
      <c r="N33" s="357"/>
      <c r="O33" s="357"/>
      <c r="P33" s="357"/>
      <c r="Q33" s="357"/>
      <c r="R33" s="357"/>
      <c r="S33" s="357"/>
      <c r="T33" s="165"/>
      <c r="U33" s="358" t="s">
        <v>203</v>
      </c>
      <c r="V33" s="358"/>
      <c r="W33" s="357" t="s">
        <v>202</v>
      </c>
      <c r="X33" s="357"/>
      <c r="Y33" s="357"/>
      <c r="Z33" s="357"/>
      <c r="AA33" s="357"/>
      <c r="AB33" s="357"/>
      <c r="AC33" s="357"/>
      <c r="AD33" s="357"/>
      <c r="AE33" s="357"/>
      <c r="AF33" s="357"/>
      <c r="AG33" s="357"/>
      <c r="AH33" s="357"/>
      <c r="AI33" s="357"/>
      <c r="AJ33" s="357"/>
      <c r="AK33" s="357"/>
      <c r="AL33" s="165"/>
      <c r="AM33" s="358" t="s">
        <v>201</v>
      </c>
      <c r="AN33" s="358"/>
      <c r="AO33" s="357" t="s">
        <v>204</v>
      </c>
      <c r="AP33" s="357"/>
      <c r="AQ33" s="357"/>
      <c r="AR33" s="357"/>
      <c r="AS33" s="357"/>
      <c r="AT33" s="357"/>
      <c r="AU33" s="357"/>
      <c r="AV33" s="357"/>
      <c r="AW33" s="357"/>
      <c r="AX33" s="357"/>
      <c r="AY33" s="357"/>
      <c r="AZ33" s="357"/>
      <c r="BA33" s="357"/>
      <c r="BB33" s="357"/>
      <c r="BC33" s="357"/>
      <c r="BD33" s="171"/>
      <c r="BE33" s="357" t="s">
        <v>205</v>
      </c>
      <c r="BF33" s="357"/>
      <c r="BG33" s="357" t="s">
        <v>206</v>
      </c>
      <c r="BH33" s="357"/>
      <c r="BI33" s="357"/>
      <c r="BJ33" s="357"/>
      <c r="BK33" s="357"/>
      <c r="BL33" s="357"/>
      <c r="BM33" s="357"/>
      <c r="BN33" s="357"/>
      <c r="BO33" s="357"/>
      <c r="BP33" s="357"/>
      <c r="BQ33" s="357"/>
      <c r="BR33" s="357"/>
      <c r="BS33" s="357"/>
      <c r="BT33" s="357"/>
      <c r="BU33" s="357"/>
      <c r="BV33" s="171"/>
      <c r="BW33" s="358" t="s">
        <v>205</v>
      </c>
      <c r="BX33" s="358"/>
      <c r="BY33" s="357" t="s">
        <v>207</v>
      </c>
      <c r="BZ33" s="357"/>
      <c r="CA33" s="357"/>
      <c r="CB33" s="357"/>
      <c r="CC33" s="357"/>
      <c r="CD33" s="357"/>
      <c r="CE33" s="357"/>
      <c r="CF33" s="357"/>
      <c r="CG33" s="357"/>
      <c r="CH33" s="357"/>
      <c r="CI33" s="357"/>
      <c r="CJ33" s="357"/>
      <c r="CK33" s="357"/>
      <c r="CL33" s="357"/>
      <c r="CM33" s="357"/>
      <c r="CN33" s="165"/>
      <c r="CO33" s="358" t="s">
        <v>208</v>
      </c>
      <c r="CP33" s="358"/>
      <c r="CQ33" s="357" t="s">
        <v>209</v>
      </c>
      <c r="CR33" s="357"/>
      <c r="CS33" s="357"/>
      <c r="CT33" s="357"/>
      <c r="CU33" s="357"/>
      <c r="CV33" s="357"/>
      <c r="CW33" s="357"/>
      <c r="CX33" s="357"/>
      <c r="CY33" s="357"/>
      <c r="CZ33" s="357"/>
      <c r="DA33" s="357"/>
      <c r="DB33" s="357"/>
      <c r="DC33" s="357"/>
      <c r="DD33" s="357"/>
      <c r="DE33" s="357"/>
      <c r="DF33" s="165"/>
      <c r="DG33" s="356" t="s">
        <v>210</v>
      </c>
      <c r="DH33" s="356"/>
      <c r="DI33" s="166"/>
    </row>
    <row r="34" spans="1:113" ht="32.25" customHeight="1" x14ac:dyDescent="0.15">
      <c r="A34" s="161"/>
      <c r="B34" s="188"/>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61"/>
      <c r="U34" s="354">
        <f>IF(W34="","",MAX(C34:D43)+1)</f>
        <v>2</v>
      </c>
      <c r="V34" s="354"/>
      <c r="W34" s="355" t="str">
        <f>IF('各会計、関係団体の財政状況及び健全化判断比率'!B28="","",'各会計、関係団体の財政状況及び健全化判断比率'!B28)</f>
        <v>恩納村国民健康保険特別会計</v>
      </c>
      <c r="X34" s="355"/>
      <c r="Y34" s="355"/>
      <c r="Z34" s="355"/>
      <c r="AA34" s="355"/>
      <c r="AB34" s="355"/>
      <c r="AC34" s="355"/>
      <c r="AD34" s="355"/>
      <c r="AE34" s="355"/>
      <c r="AF34" s="355"/>
      <c r="AG34" s="355"/>
      <c r="AH34" s="355"/>
      <c r="AI34" s="355"/>
      <c r="AJ34" s="355"/>
      <c r="AK34" s="355"/>
      <c r="AL34" s="161"/>
      <c r="AM34" s="354">
        <f>IF(AO34="","",MAX(C34:D43,U34:V43)+1)</f>
        <v>4</v>
      </c>
      <c r="AN34" s="354"/>
      <c r="AO34" s="355" t="str">
        <f>IF('各会計、関係団体の財政状況及び健全化判断比率'!B30="","",'各会計、関係団体の財政状況及び健全化判断比率'!B30)</f>
        <v>水道事業会計</v>
      </c>
      <c r="AP34" s="355"/>
      <c r="AQ34" s="355"/>
      <c r="AR34" s="355"/>
      <c r="AS34" s="355"/>
      <c r="AT34" s="355"/>
      <c r="AU34" s="355"/>
      <c r="AV34" s="355"/>
      <c r="AW34" s="355"/>
      <c r="AX34" s="355"/>
      <c r="AY34" s="355"/>
      <c r="AZ34" s="355"/>
      <c r="BA34" s="355"/>
      <c r="BB34" s="355"/>
      <c r="BC34" s="355"/>
      <c r="BD34" s="161"/>
      <c r="BE34" s="354">
        <f>IF(BG34="","",MAX(C34:D43,U34:V43,AM34:AN43)+1)</f>
        <v>5</v>
      </c>
      <c r="BF34" s="354"/>
      <c r="BG34" s="355" t="str">
        <f>IF('各会計、関係団体の財政状況及び健全化判断比率'!B31="","",'各会計、関係団体の財政状況及び健全化判断比率'!B31)</f>
        <v>下水道事業特別会計</v>
      </c>
      <c r="BH34" s="355"/>
      <c r="BI34" s="355"/>
      <c r="BJ34" s="355"/>
      <c r="BK34" s="355"/>
      <c r="BL34" s="355"/>
      <c r="BM34" s="355"/>
      <c r="BN34" s="355"/>
      <c r="BO34" s="355"/>
      <c r="BP34" s="355"/>
      <c r="BQ34" s="355"/>
      <c r="BR34" s="355"/>
      <c r="BS34" s="355"/>
      <c r="BT34" s="355"/>
      <c r="BU34" s="355"/>
      <c r="BV34" s="161"/>
      <c r="BW34" s="354">
        <f>IF(BY34="","",MAX(C34:D43,U34:V43,AM34:AN43,BE34:BF43)+1)</f>
        <v>6</v>
      </c>
      <c r="BX34" s="354"/>
      <c r="BY34" s="355" t="str">
        <f>IF('各会計、関係団体の財政状況及び健全化判断比率'!B68="","",'各会計、関係団体の財政状況及び健全化判断比率'!B68)</f>
        <v>沖縄県市町村自治会館管理組合</v>
      </c>
      <c r="BZ34" s="355"/>
      <c r="CA34" s="355"/>
      <c r="CB34" s="355"/>
      <c r="CC34" s="355"/>
      <c r="CD34" s="355"/>
      <c r="CE34" s="355"/>
      <c r="CF34" s="355"/>
      <c r="CG34" s="355"/>
      <c r="CH34" s="355"/>
      <c r="CI34" s="355"/>
      <c r="CJ34" s="355"/>
      <c r="CK34" s="355"/>
      <c r="CL34" s="355"/>
      <c r="CM34" s="355"/>
      <c r="CN34" s="161"/>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66"/>
    </row>
    <row r="35" spans="1:113" ht="32.25" customHeight="1" x14ac:dyDescent="0.15">
      <c r="A35" s="161"/>
      <c r="B35" s="188"/>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61"/>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61"/>
      <c r="AM35" s="354" t="str">
        <f t="shared" ref="AM35:AM43" si="0">IF(AO35="","",AM34+1)</f>
        <v/>
      </c>
      <c r="AN35" s="354"/>
      <c r="AO35" s="355"/>
      <c r="AP35" s="355"/>
      <c r="AQ35" s="355"/>
      <c r="AR35" s="355"/>
      <c r="AS35" s="355"/>
      <c r="AT35" s="355"/>
      <c r="AU35" s="355"/>
      <c r="AV35" s="355"/>
      <c r="AW35" s="355"/>
      <c r="AX35" s="355"/>
      <c r="AY35" s="355"/>
      <c r="AZ35" s="355"/>
      <c r="BA35" s="355"/>
      <c r="BB35" s="355"/>
      <c r="BC35" s="355"/>
      <c r="BD35" s="161"/>
      <c r="BE35" s="354" t="str">
        <f t="shared" ref="BE35:BE43" si="1">IF(BG35="","",BE34+1)</f>
        <v/>
      </c>
      <c r="BF35" s="354"/>
      <c r="BG35" s="355"/>
      <c r="BH35" s="355"/>
      <c r="BI35" s="355"/>
      <c r="BJ35" s="355"/>
      <c r="BK35" s="355"/>
      <c r="BL35" s="355"/>
      <c r="BM35" s="355"/>
      <c r="BN35" s="355"/>
      <c r="BO35" s="355"/>
      <c r="BP35" s="355"/>
      <c r="BQ35" s="355"/>
      <c r="BR35" s="355"/>
      <c r="BS35" s="355"/>
      <c r="BT35" s="355"/>
      <c r="BU35" s="355"/>
      <c r="BV35" s="161"/>
      <c r="BW35" s="354">
        <f t="shared" ref="BW35:BW43" si="2">IF(BY35="","",BW34+1)</f>
        <v>7</v>
      </c>
      <c r="BX35" s="354"/>
      <c r="BY35" s="355" t="str">
        <f>IF('各会計、関係団体の財政状況及び健全化判断比率'!B69="","",'各会計、関係団体の財政状況及び健全化判断比率'!B69)</f>
        <v>沖縄県市町村総合事務組合</v>
      </c>
      <c r="BZ35" s="355"/>
      <c r="CA35" s="355"/>
      <c r="CB35" s="355"/>
      <c r="CC35" s="355"/>
      <c r="CD35" s="355"/>
      <c r="CE35" s="355"/>
      <c r="CF35" s="355"/>
      <c r="CG35" s="355"/>
      <c r="CH35" s="355"/>
      <c r="CI35" s="355"/>
      <c r="CJ35" s="355"/>
      <c r="CK35" s="355"/>
      <c r="CL35" s="355"/>
      <c r="CM35" s="355"/>
      <c r="CN35" s="161"/>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66"/>
    </row>
    <row r="36" spans="1:113" ht="32.25" customHeight="1" x14ac:dyDescent="0.15">
      <c r="A36" s="161"/>
      <c r="B36" s="188"/>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61"/>
      <c r="U36" s="354" t="str">
        <f t="shared" ref="U36:U43" si="4">IF(W36="","",U35+1)</f>
        <v/>
      </c>
      <c r="V36" s="354"/>
      <c r="W36" s="355"/>
      <c r="X36" s="355"/>
      <c r="Y36" s="355"/>
      <c r="Z36" s="355"/>
      <c r="AA36" s="355"/>
      <c r="AB36" s="355"/>
      <c r="AC36" s="355"/>
      <c r="AD36" s="355"/>
      <c r="AE36" s="355"/>
      <c r="AF36" s="355"/>
      <c r="AG36" s="355"/>
      <c r="AH36" s="355"/>
      <c r="AI36" s="355"/>
      <c r="AJ36" s="355"/>
      <c r="AK36" s="355"/>
      <c r="AL36" s="161"/>
      <c r="AM36" s="354" t="str">
        <f t="shared" si="0"/>
        <v/>
      </c>
      <c r="AN36" s="354"/>
      <c r="AO36" s="355"/>
      <c r="AP36" s="355"/>
      <c r="AQ36" s="355"/>
      <c r="AR36" s="355"/>
      <c r="AS36" s="355"/>
      <c r="AT36" s="355"/>
      <c r="AU36" s="355"/>
      <c r="AV36" s="355"/>
      <c r="AW36" s="355"/>
      <c r="AX36" s="355"/>
      <c r="AY36" s="355"/>
      <c r="AZ36" s="355"/>
      <c r="BA36" s="355"/>
      <c r="BB36" s="355"/>
      <c r="BC36" s="355"/>
      <c r="BD36" s="161"/>
      <c r="BE36" s="354" t="str">
        <f t="shared" si="1"/>
        <v/>
      </c>
      <c r="BF36" s="354"/>
      <c r="BG36" s="355"/>
      <c r="BH36" s="355"/>
      <c r="BI36" s="355"/>
      <c r="BJ36" s="355"/>
      <c r="BK36" s="355"/>
      <c r="BL36" s="355"/>
      <c r="BM36" s="355"/>
      <c r="BN36" s="355"/>
      <c r="BO36" s="355"/>
      <c r="BP36" s="355"/>
      <c r="BQ36" s="355"/>
      <c r="BR36" s="355"/>
      <c r="BS36" s="355"/>
      <c r="BT36" s="355"/>
      <c r="BU36" s="355"/>
      <c r="BV36" s="161"/>
      <c r="BW36" s="354">
        <f t="shared" si="2"/>
        <v>8</v>
      </c>
      <c r="BX36" s="354"/>
      <c r="BY36" s="355" t="str">
        <f>IF('各会計、関係団体の財政状況及び健全化判断比率'!B70="","",'各会計、関係団体の財政状況及び健全化判断比率'!B70)</f>
        <v>金武地区消防衛生組合</v>
      </c>
      <c r="BZ36" s="355"/>
      <c r="CA36" s="355"/>
      <c r="CB36" s="355"/>
      <c r="CC36" s="355"/>
      <c r="CD36" s="355"/>
      <c r="CE36" s="355"/>
      <c r="CF36" s="355"/>
      <c r="CG36" s="355"/>
      <c r="CH36" s="355"/>
      <c r="CI36" s="355"/>
      <c r="CJ36" s="355"/>
      <c r="CK36" s="355"/>
      <c r="CL36" s="355"/>
      <c r="CM36" s="355"/>
      <c r="CN36" s="161"/>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66"/>
    </row>
    <row r="37" spans="1:113" ht="32.25" customHeight="1" x14ac:dyDescent="0.15">
      <c r="A37" s="161"/>
      <c r="B37" s="188"/>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61"/>
      <c r="U37" s="354" t="str">
        <f t="shared" si="4"/>
        <v/>
      </c>
      <c r="V37" s="354"/>
      <c r="W37" s="355"/>
      <c r="X37" s="355"/>
      <c r="Y37" s="355"/>
      <c r="Z37" s="355"/>
      <c r="AA37" s="355"/>
      <c r="AB37" s="355"/>
      <c r="AC37" s="355"/>
      <c r="AD37" s="355"/>
      <c r="AE37" s="355"/>
      <c r="AF37" s="355"/>
      <c r="AG37" s="355"/>
      <c r="AH37" s="355"/>
      <c r="AI37" s="355"/>
      <c r="AJ37" s="355"/>
      <c r="AK37" s="355"/>
      <c r="AL37" s="161"/>
      <c r="AM37" s="354" t="str">
        <f t="shared" si="0"/>
        <v/>
      </c>
      <c r="AN37" s="354"/>
      <c r="AO37" s="355"/>
      <c r="AP37" s="355"/>
      <c r="AQ37" s="355"/>
      <c r="AR37" s="355"/>
      <c r="AS37" s="355"/>
      <c r="AT37" s="355"/>
      <c r="AU37" s="355"/>
      <c r="AV37" s="355"/>
      <c r="AW37" s="355"/>
      <c r="AX37" s="355"/>
      <c r="AY37" s="355"/>
      <c r="AZ37" s="355"/>
      <c r="BA37" s="355"/>
      <c r="BB37" s="355"/>
      <c r="BC37" s="355"/>
      <c r="BD37" s="161"/>
      <c r="BE37" s="354" t="str">
        <f t="shared" si="1"/>
        <v/>
      </c>
      <c r="BF37" s="354"/>
      <c r="BG37" s="355"/>
      <c r="BH37" s="355"/>
      <c r="BI37" s="355"/>
      <c r="BJ37" s="355"/>
      <c r="BK37" s="355"/>
      <c r="BL37" s="355"/>
      <c r="BM37" s="355"/>
      <c r="BN37" s="355"/>
      <c r="BO37" s="355"/>
      <c r="BP37" s="355"/>
      <c r="BQ37" s="355"/>
      <c r="BR37" s="355"/>
      <c r="BS37" s="355"/>
      <c r="BT37" s="355"/>
      <c r="BU37" s="355"/>
      <c r="BV37" s="161"/>
      <c r="BW37" s="354">
        <f t="shared" si="2"/>
        <v>9</v>
      </c>
      <c r="BX37" s="354"/>
      <c r="BY37" s="355" t="str">
        <f>IF('各会計、関係団体の財政状況及び健全化判断比率'!B71="","",'各会計、関係団体の財政状況及び健全化判断比率'!B71)</f>
        <v>北部広域市町村圏事務組合</v>
      </c>
      <c r="BZ37" s="355"/>
      <c r="CA37" s="355"/>
      <c r="CB37" s="355"/>
      <c r="CC37" s="355"/>
      <c r="CD37" s="355"/>
      <c r="CE37" s="355"/>
      <c r="CF37" s="355"/>
      <c r="CG37" s="355"/>
      <c r="CH37" s="355"/>
      <c r="CI37" s="355"/>
      <c r="CJ37" s="355"/>
      <c r="CK37" s="355"/>
      <c r="CL37" s="355"/>
      <c r="CM37" s="355"/>
      <c r="CN37" s="161"/>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66"/>
    </row>
    <row r="38" spans="1:113" ht="32.25" customHeight="1" x14ac:dyDescent="0.15">
      <c r="A38" s="161"/>
      <c r="B38" s="188"/>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61"/>
      <c r="U38" s="354" t="str">
        <f t="shared" si="4"/>
        <v/>
      </c>
      <c r="V38" s="354"/>
      <c r="W38" s="355"/>
      <c r="X38" s="355"/>
      <c r="Y38" s="355"/>
      <c r="Z38" s="355"/>
      <c r="AA38" s="355"/>
      <c r="AB38" s="355"/>
      <c r="AC38" s="355"/>
      <c r="AD38" s="355"/>
      <c r="AE38" s="355"/>
      <c r="AF38" s="355"/>
      <c r="AG38" s="355"/>
      <c r="AH38" s="355"/>
      <c r="AI38" s="355"/>
      <c r="AJ38" s="355"/>
      <c r="AK38" s="355"/>
      <c r="AL38" s="161"/>
      <c r="AM38" s="354" t="str">
        <f t="shared" si="0"/>
        <v/>
      </c>
      <c r="AN38" s="354"/>
      <c r="AO38" s="355"/>
      <c r="AP38" s="355"/>
      <c r="AQ38" s="355"/>
      <c r="AR38" s="355"/>
      <c r="AS38" s="355"/>
      <c r="AT38" s="355"/>
      <c r="AU38" s="355"/>
      <c r="AV38" s="355"/>
      <c r="AW38" s="355"/>
      <c r="AX38" s="355"/>
      <c r="AY38" s="355"/>
      <c r="AZ38" s="355"/>
      <c r="BA38" s="355"/>
      <c r="BB38" s="355"/>
      <c r="BC38" s="355"/>
      <c r="BD38" s="161"/>
      <c r="BE38" s="354" t="str">
        <f t="shared" si="1"/>
        <v/>
      </c>
      <c r="BF38" s="354"/>
      <c r="BG38" s="355"/>
      <c r="BH38" s="355"/>
      <c r="BI38" s="355"/>
      <c r="BJ38" s="355"/>
      <c r="BK38" s="355"/>
      <c r="BL38" s="355"/>
      <c r="BM38" s="355"/>
      <c r="BN38" s="355"/>
      <c r="BO38" s="355"/>
      <c r="BP38" s="355"/>
      <c r="BQ38" s="355"/>
      <c r="BR38" s="355"/>
      <c r="BS38" s="355"/>
      <c r="BT38" s="355"/>
      <c r="BU38" s="355"/>
      <c r="BV38" s="161"/>
      <c r="BW38" s="354">
        <f t="shared" si="2"/>
        <v>10</v>
      </c>
      <c r="BX38" s="354"/>
      <c r="BY38" s="355" t="str">
        <f>IF('各会計、関係団体の財政状況及び健全化判断比率'!B72="","",'各会計、関係団体の財政状況及び健全化判断比率'!B72)</f>
        <v>沖縄県介護保険広域連合（一般会計）</v>
      </c>
      <c r="BZ38" s="355"/>
      <c r="CA38" s="355"/>
      <c r="CB38" s="355"/>
      <c r="CC38" s="355"/>
      <c r="CD38" s="355"/>
      <c r="CE38" s="355"/>
      <c r="CF38" s="355"/>
      <c r="CG38" s="355"/>
      <c r="CH38" s="355"/>
      <c r="CI38" s="355"/>
      <c r="CJ38" s="355"/>
      <c r="CK38" s="355"/>
      <c r="CL38" s="355"/>
      <c r="CM38" s="355"/>
      <c r="CN38" s="161"/>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66"/>
    </row>
    <row r="39" spans="1:113" ht="32.25" customHeight="1" x14ac:dyDescent="0.15">
      <c r="A39" s="161"/>
      <c r="B39" s="188"/>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61"/>
      <c r="U39" s="354" t="str">
        <f t="shared" si="4"/>
        <v/>
      </c>
      <c r="V39" s="354"/>
      <c r="W39" s="355"/>
      <c r="X39" s="355"/>
      <c r="Y39" s="355"/>
      <c r="Z39" s="355"/>
      <c r="AA39" s="355"/>
      <c r="AB39" s="355"/>
      <c r="AC39" s="355"/>
      <c r="AD39" s="355"/>
      <c r="AE39" s="355"/>
      <c r="AF39" s="355"/>
      <c r="AG39" s="355"/>
      <c r="AH39" s="355"/>
      <c r="AI39" s="355"/>
      <c r="AJ39" s="355"/>
      <c r="AK39" s="355"/>
      <c r="AL39" s="161"/>
      <c r="AM39" s="354" t="str">
        <f t="shared" si="0"/>
        <v/>
      </c>
      <c r="AN39" s="354"/>
      <c r="AO39" s="355"/>
      <c r="AP39" s="355"/>
      <c r="AQ39" s="355"/>
      <c r="AR39" s="355"/>
      <c r="AS39" s="355"/>
      <c r="AT39" s="355"/>
      <c r="AU39" s="355"/>
      <c r="AV39" s="355"/>
      <c r="AW39" s="355"/>
      <c r="AX39" s="355"/>
      <c r="AY39" s="355"/>
      <c r="AZ39" s="355"/>
      <c r="BA39" s="355"/>
      <c r="BB39" s="355"/>
      <c r="BC39" s="355"/>
      <c r="BD39" s="161"/>
      <c r="BE39" s="354" t="str">
        <f t="shared" si="1"/>
        <v/>
      </c>
      <c r="BF39" s="354"/>
      <c r="BG39" s="355"/>
      <c r="BH39" s="355"/>
      <c r="BI39" s="355"/>
      <c r="BJ39" s="355"/>
      <c r="BK39" s="355"/>
      <c r="BL39" s="355"/>
      <c r="BM39" s="355"/>
      <c r="BN39" s="355"/>
      <c r="BO39" s="355"/>
      <c r="BP39" s="355"/>
      <c r="BQ39" s="355"/>
      <c r="BR39" s="355"/>
      <c r="BS39" s="355"/>
      <c r="BT39" s="355"/>
      <c r="BU39" s="355"/>
      <c r="BV39" s="161"/>
      <c r="BW39" s="354">
        <f t="shared" si="2"/>
        <v>11</v>
      </c>
      <c r="BX39" s="354"/>
      <c r="BY39" s="355" t="str">
        <f>IF('各会計、関係団体の財政状況及び健全化判断比率'!B73="","",'各会計、関係団体の財政状況及び健全化判断比率'!B73)</f>
        <v>沖縄県介護保険広域連合（特別会計）</v>
      </c>
      <c r="BZ39" s="355"/>
      <c r="CA39" s="355"/>
      <c r="CB39" s="355"/>
      <c r="CC39" s="355"/>
      <c r="CD39" s="355"/>
      <c r="CE39" s="355"/>
      <c r="CF39" s="355"/>
      <c r="CG39" s="355"/>
      <c r="CH39" s="355"/>
      <c r="CI39" s="355"/>
      <c r="CJ39" s="355"/>
      <c r="CK39" s="355"/>
      <c r="CL39" s="355"/>
      <c r="CM39" s="355"/>
      <c r="CN39" s="161"/>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66"/>
    </row>
    <row r="40" spans="1:113" ht="32.25" customHeight="1" x14ac:dyDescent="0.15">
      <c r="A40" s="161"/>
      <c r="B40" s="188"/>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61"/>
      <c r="U40" s="354" t="str">
        <f t="shared" si="4"/>
        <v/>
      </c>
      <c r="V40" s="354"/>
      <c r="W40" s="355"/>
      <c r="X40" s="355"/>
      <c r="Y40" s="355"/>
      <c r="Z40" s="355"/>
      <c r="AA40" s="355"/>
      <c r="AB40" s="355"/>
      <c r="AC40" s="355"/>
      <c r="AD40" s="355"/>
      <c r="AE40" s="355"/>
      <c r="AF40" s="355"/>
      <c r="AG40" s="355"/>
      <c r="AH40" s="355"/>
      <c r="AI40" s="355"/>
      <c r="AJ40" s="355"/>
      <c r="AK40" s="355"/>
      <c r="AL40" s="161"/>
      <c r="AM40" s="354" t="str">
        <f t="shared" si="0"/>
        <v/>
      </c>
      <c r="AN40" s="354"/>
      <c r="AO40" s="355"/>
      <c r="AP40" s="355"/>
      <c r="AQ40" s="355"/>
      <c r="AR40" s="355"/>
      <c r="AS40" s="355"/>
      <c r="AT40" s="355"/>
      <c r="AU40" s="355"/>
      <c r="AV40" s="355"/>
      <c r="AW40" s="355"/>
      <c r="AX40" s="355"/>
      <c r="AY40" s="355"/>
      <c r="AZ40" s="355"/>
      <c r="BA40" s="355"/>
      <c r="BB40" s="355"/>
      <c r="BC40" s="355"/>
      <c r="BD40" s="161"/>
      <c r="BE40" s="354" t="str">
        <f t="shared" si="1"/>
        <v/>
      </c>
      <c r="BF40" s="354"/>
      <c r="BG40" s="355"/>
      <c r="BH40" s="355"/>
      <c r="BI40" s="355"/>
      <c r="BJ40" s="355"/>
      <c r="BK40" s="355"/>
      <c r="BL40" s="355"/>
      <c r="BM40" s="355"/>
      <c r="BN40" s="355"/>
      <c r="BO40" s="355"/>
      <c r="BP40" s="355"/>
      <c r="BQ40" s="355"/>
      <c r="BR40" s="355"/>
      <c r="BS40" s="355"/>
      <c r="BT40" s="355"/>
      <c r="BU40" s="355"/>
      <c r="BV40" s="161"/>
      <c r="BW40" s="354">
        <f t="shared" si="2"/>
        <v>12</v>
      </c>
      <c r="BX40" s="354"/>
      <c r="BY40" s="355" t="str">
        <f>IF('各会計、関係団体の財政状況及び健全化判断比率'!B74="","",'各会計、関係団体の財政状況及び健全化判断比率'!B74)</f>
        <v>沖縄県後期高齢者医療広域（一般会計）</v>
      </c>
      <c r="BZ40" s="355"/>
      <c r="CA40" s="355"/>
      <c r="CB40" s="355"/>
      <c r="CC40" s="355"/>
      <c r="CD40" s="355"/>
      <c r="CE40" s="355"/>
      <c r="CF40" s="355"/>
      <c r="CG40" s="355"/>
      <c r="CH40" s="355"/>
      <c r="CI40" s="355"/>
      <c r="CJ40" s="355"/>
      <c r="CK40" s="355"/>
      <c r="CL40" s="355"/>
      <c r="CM40" s="355"/>
      <c r="CN40" s="161"/>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66"/>
    </row>
    <row r="41" spans="1:113" ht="32.25" customHeight="1" x14ac:dyDescent="0.15">
      <c r="A41" s="161"/>
      <c r="B41" s="188"/>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61"/>
      <c r="U41" s="354" t="str">
        <f t="shared" si="4"/>
        <v/>
      </c>
      <c r="V41" s="354"/>
      <c r="W41" s="355"/>
      <c r="X41" s="355"/>
      <c r="Y41" s="355"/>
      <c r="Z41" s="355"/>
      <c r="AA41" s="355"/>
      <c r="AB41" s="355"/>
      <c r="AC41" s="355"/>
      <c r="AD41" s="355"/>
      <c r="AE41" s="355"/>
      <c r="AF41" s="355"/>
      <c r="AG41" s="355"/>
      <c r="AH41" s="355"/>
      <c r="AI41" s="355"/>
      <c r="AJ41" s="355"/>
      <c r="AK41" s="355"/>
      <c r="AL41" s="161"/>
      <c r="AM41" s="354" t="str">
        <f t="shared" si="0"/>
        <v/>
      </c>
      <c r="AN41" s="354"/>
      <c r="AO41" s="355"/>
      <c r="AP41" s="355"/>
      <c r="AQ41" s="355"/>
      <c r="AR41" s="355"/>
      <c r="AS41" s="355"/>
      <c r="AT41" s="355"/>
      <c r="AU41" s="355"/>
      <c r="AV41" s="355"/>
      <c r="AW41" s="355"/>
      <c r="AX41" s="355"/>
      <c r="AY41" s="355"/>
      <c r="AZ41" s="355"/>
      <c r="BA41" s="355"/>
      <c r="BB41" s="355"/>
      <c r="BC41" s="355"/>
      <c r="BD41" s="161"/>
      <c r="BE41" s="354" t="str">
        <f t="shared" si="1"/>
        <v/>
      </c>
      <c r="BF41" s="354"/>
      <c r="BG41" s="355"/>
      <c r="BH41" s="355"/>
      <c r="BI41" s="355"/>
      <c r="BJ41" s="355"/>
      <c r="BK41" s="355"/>
      <c r="BL41" s="355"/>
      <c r="BM41" s="355"/>
      <c r="BN41" s="355"/>
      <c r="BO41" s="355"/>
      <c r="BP41" s="355"/>
      <c r="BQ41" s="355"/>
      <c r="BR41" s="355"/>
      <c r="BS41" s="355"/>
      <c r="BT41" s="355"/>
      <c r="BU41" s="355"/>
      <c r="BV41" s="161"/>
      <c r="BW41" s="354">
        <f t="shared" si="2"/>
        <v>13</v>
      </c>
      <c r="BX41" s="354"/>
      <c r="BY41" s="355" t="str">
        <f>IF('各会計、関係団体の財政状況及び健全化判断比率'!B75="","",'各会計、関係団体の財政状況及び健全化判断比率'!B75)</f>
        <v>沖縄県後期高齢者医療広域（特別会計）</v>
      </c>
      <c r="BZ41" s="355"/>
      <c r="CA41" s="355"/>
      <c r="CB41" s="355"/>
      <c r="CC41" s="355"/>
      <c r="CD41" s="355"/>
      <c r="CE41" s="355"/>
      <c r="CF41" s="355"/>
      <c r="CG41" s="355"/>
      <c r="CH41" s="355"/>
      <c r="CI41" s="355"/>
      <c r="CJ41" s="355"/>
      <c r="CK41" s="355"/>
      <c r="CL41" s="355"/>
      <c r="CM41" s="355"/>
      <c r="CN41" s="161"/>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66"/>
    </row>
    <row r="42" spans="1:113" ht="32.25" customHeight="1" x14ac:dyDescent="0.15">
      <c r="B42" s="188"/>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61"/>
      <c r="U42" s="354" t="str">
        <f t="shared" si="4"/>
        <v/>
      </c>
      <c r="V42" s="354"/>
      <c r="W42" s="355"/>
      <c r="X42" s="355"/>
      <c r="Y42" s="355"/>
      <c r="Z42" s="355"/>
      <c r="AA42" s="355"/>
      <c r="AB42" s="355"/>
      <c r="AC42" s="355"/>
      <c r="AD42" s="355"/>
      <c r="AE42" s="355"/>
      <c r="AF42" s="355"/>
      <c r="AG42" s="355"/>
      <c r="AH42" s="355"/>
      <c r="AI42" s="355"/>
      <c r="AJ42" s="355"/>
      <c r="AK42" s="355"/>
      <c r="AL42" s="161"/>
      <c r="AM42" s="354" t="str">
        <f t="shared" si="0"/>
        <v/>
      </c>
      <c r="AN42" s="354"/>
      <c r="AO42" s="355"/>
      <c r="AP42" s="355"/>
      <c r="AQ42" s="355"/>
      <c r="AR42" s="355"/>
      <c r="AS42" s="355"/>
      <c r="AT42" s="355"/>
      <c r="AU42" s="355"/>
      <c r="AV42" s="355"/>
      <c r="AW42" s="355"/>
      <c r="AX42" s="355"/>
      <c r="AY42" s="355"/>
      <c r="AZ42" s="355"/>
      <c r="BA42" s="355"/>
      <c r="BB42" s="355"/>
      <c r="BC42" s="355"/>
      <c r="BD42" s="161"/>
      <c r="BE42" s="354" t="str">
        <f t="shared" si="1"/>
        <v/>
      </c>
      <c r="BF42" s="354"/>
      <c r="BG42" s="355"/>
      <c r="BH42" s="355"/>
      <c r="BI42" s="355"/>
      <c r="BJ42" s="355"/>
      <c r="BK42" s="355"/>
      <c r="BL42" s="355"/>
      <c r="BM42" s="355"/>
      <c r="BN42" s="355"/>
      <c r="BO42" s="355"/>
      <c r="BP42" s="355"/>
      <c r="BQ42" s="355"/>
      <c r="BR42" s="355"/>
      <c r="BS42" s="355"/>
      <c r="BT42" s="355"/>
      <c r="BU42" s="355"/>
      <c r="BV42" s="161"/>
      <c r="BW42" s="354">
        <f t="shared" si="2"/>
        <v>14</v>
      </c>
      <c r="BX42" s="354"/>
      <c r="BY42" s="355" t="str">
        <f>IF('各会計、関係団体の財政状況及び健全化判断比率'!B76="","",'各会計、関係団体の財政状況及び健全化判断比率'!B76)</f>
        <v>中部北環境施設組合</v>
      </c>
      <c r="BZ42" s="355"/>
      <c r="CA42" s="355"/>
      <c r="CB42" s="355"/>
      <c r="CC42" s="355"/>
      <c r="CD42" s="355"/>
      <c r="CE42" s="355"/>
      <c r="CF42" s="355"/>
      <c r="CG42" s="355"/>
      <c r="CH42" s="355"/>
      <c r="CI42" s="355"/>
      <c r="CJ42" s="355"/>
      <c r="CK42" s="355"/>
      <c r="CL42" s="355"/>
      <c r="CM42" s="355"/>
      <c r="CN42" s="161"/>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66"/>
    </row>
    <row r="43" spans="1:113" ht="32.25" customHeight="1" x14ac:dyDescent="0.15">
      <c r="B43" s="188"/>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61"/>
      <c r="U43" s="354" t="str">
        <f t="shared" si="4"/>
        <v/>
      </c>
      <c r="V43" s="354"/>
      <c r="W43" s="355"/>
      <c r="X43" s="355"/>
      <c r="Y43" s="355"/>
      <c r="Z43" s="355"/>
      <c r="AA43" s="355"/>
      <c r="AB43" s="355"/>
      <c r="AC43" s="355"/>
      <c r="AD43" s="355"/>
      <c r="AE43" s="355"/>
      <c r="AF43" s="355"/>
      <c r="AG43" s="355"/>
      <c r="AH43" s="355"/>
      <c r="AI43" s="355"/>
      <c r="AJ43" s="355"/>
      <c r="AK43" s="355"/>
      <c r="AL43" s="161"/>
      <c r="AM43" s="354" t="str">
        <f t="shared" si="0"/>
        <v/>
      </c>
      <c r="AN43" s="354"/>
      <c r="AO43" s="355"/>
      <c r="AP43" s="355"/>
      <c r="AQ43" s="355"/>
      <c r="AR43" s="355"/>
      <c r="AS43" s="355"/>
      <c r="AT43" s="355"/>
      <c r="AU43" s="355"/>
      <c r="AV43" s="355"/>
      <c r="AW43" s="355"/>
      <c r="AX43" s="355"/>
      <c r="AY43" s="355"/>
      <c r="AZ43" s="355"/>
      <c r="BA43" s="355"/>
      <c r="BB43" s="355"/>
      <c r="BC43" s="355"/>
      <c r="BD43" s="161"/>
      <c r="BE43" s="354" t="str">
        <f t="shared" si="1"/>
        <v/>
      </c>
      <c r="BF43" s="354"/>
      <c r="BG43" s="355"/>
      <c r="BH43" s="355"/>
      <c r="BI43" s="355"/>
      <c r="BJ43" s="355"/>
      <c r="BK43" s="355"/>
      <c r="BL43" s="355"/>
      <c r="BM43" s="355"/>
      <c r="BN43" s="355"/>
      <c r="BO43" s="355"/>
      <c r="BP43" s="355"/>
      <c r="BQ43" s="355"/>
      <c r="BR43" s="355"/>
      <c r="BS43" s="355"/>
      <c r="BT43" s="355"/>
      <c r="BU43" s="355"/>
      <c r="BV43" s="161"/>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61"/>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66"/>
    </row>
    <row r="44" spans="1:113" ht="13.5" customHeight="1" thickBot="1" x14ac:dyDescent="0.2">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row>
    <row r="45" spans="1:113" x14ac:dyDescent="0.15"/>
    <row r="46" spans="1:113" x14ac:dyDescent="0.15">
      <c r="B46" s="160" t="s">
        <v>211</v>
      </c>
      <c r="E46" s="351" t="s">
        <v>212</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213</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214</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215</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216</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217</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218</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219</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GtcR7Z5kurYtk+wV0JG3I2woewfu9YRONhJmT7Cbjrc6lLtnql4+U/ktalTQVUObyJnITeoL+CReWVZgeP4GiA==" saltValue="xTeNakPOA7UN/QvfcQ4+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D19" sqref="CD19:CQ20"/>
    </sheetView>
  </sheetViews>
  <sheetFormatPr defaultColWidth="0" defaultRowHeight="11.25" customHeight="1" zeroHeight="1" x14ac:dyDescent="0.15"/>
  <cols>
    <col min="1" max="1" width="1.625" style="194" customWidth="1"/>
    <col min="2" max="2" width="2.375" style="194" customWidth="1"/>
    <col min="3" max="16" width="2.625" style="194" customWidth="1"/>
    <col min="17" max="17" width="2.375" style="194" customWidth="1"/>
    <col min="18" max="95" width="1.625" style="194" customWidth="1"/>
    <col min="96" max="133" width="1.625" style="206"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704" t="s">
        <v>220</v>
      </c>
      <c r="DI1" s="705"/>
      <c r="DJ1" s="705"/>
      <c r="DK1" s="705"/>
      <c r="DL1" s="705"/>
      <c r="DM1" s="705"/>
      <c r="DN1" s="706"/>
      <c r="DO1" s="194"/>
      <c r="DP1" s="704" t="s">
        <v>221</v>
      </c>
      <c r="DQ1" s="705"/>
      <c r="DR1" s="705"/>
      <c r="DS1" s="705"/>
      <c r="DT1" s="705"/>
      <c r="DU1" s="705"/>
      <c r="DV1" s="705"/>
      <c r="DW1" s="705"/>
      <c r="DX1" s="705"/>
      <c r="DY1" s="705"/>
      <c r="DZ1" s="705"/>
      <c r="EA1" s="705"/>
      <c r="EB1" s="705"/>
      <c r="EC1" s="706"/>
      <c r="ED1" s="193"/>
      <c r="EE1" s="193"/>
      <c r="EF1" s="193"/>
      <c r="EG1" s="193"/>
      <c r="EH1" s="193"/>
      <c r="EI1" s="193"/>
      <c r="EJ1" s="193"/>
      <c r="EK1" s="193"/>
      <c r="EL1" s="193"/>
      <c r="EM1" s="193"/>
    </row>
    <row r="2" spans="2:143" ht="22.5" customHeight="1" x14ac:dyDescent="0.15">
      <c r="B2" s="195" t="s">
        <v>222</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660" t="s">
        <v>223</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224</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225</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226</v>
      </c>
      <c r="S4" s="661"/>
      <c r="T4" s="661"/>
      <c r="U4" s="661"/>
      <c r="V4" s="661"/>
      <c r="W4" s="661"/>
      <c r="X4" s="661"/>
      <c r="Y4" s="662"/>
      <c r="Z4" s="660" t="s">
        <v>227</v>
      </c>
      <c r="AA4" s="661"/>
      <c r="AB4" s="661"/>
      <c r="AC4" s="662"/>
      <c r="AD4" s="660" t="s">
        <v>228</v>
      </c>
      <c r="AE4" s="661"/>
      <c r="AF4" s="661"/>
      <c r="AG4" s="661"/>
      <c r="AH4" s="661"/>
      <c r="AI4" s="661"/>
      <c r="AJ4" s="661"/>
      <c r="AK4" s="662"/>
      <c r="AL4" s="660" t="s">
        <v>227</v>
      </c>
      <c r="AM4" s="661"/>
      <c r="AN4" s="661"/>
      <c r="AO4" s="662"/>
      <c r="AP4" s="707" t="s">
        <v>229</v>
      </c>
      <c r="AQ4" s="707"/>
      <c r="AR4" s="707"/>
      <c r="AS4" s="707"/>
      <c r="AT4" s="707"/>
      <c r="AU4" s="707"/>
      <c r="AV4" s="707"/>
      <c r="AW4" s="707"/>
      <c r="AX4" s="707"/>
      <c r="AY4" s="707"/>
      <c r="AZ4" s="707"/>
      <c r="BA4" s="707"/>
      <c r="BB4" s="707"/>
      <c r="BC4" s="707"/>
      <c r="BD4" s="707"/>
      <c r="BE4" s="707"/>
      <c r="BF4" s="707"/>
      <c r="BG4" s="707" t="s">
        <v>230</v>
      </c>
      <c r="BH4" s="707"/>
      <c r="BI4" s="707"/>
      <c r="BJ4" s="707"/>
      <c r="BK4" s="707"/>
      <c r="BL4" s="707"/>
      <c r="BM4" s="707"/>
      <c r="BN4" s="707"/>
      <c r="BO4" s="707" t="s">
        <v>227</v>
      </c>
      <c r="BP4" s="707"/>
      <c r="BQ4" s="707"/>
      <c r="BR4" s="707"/>
      <c r="BS4" s="707" t="s">
        <v>231</v>
      </c>
      <c r="BT4" s="707"/>
      <c r="BU4" s="707"/>
      <c r="BV4" s="707"/>
      <c r="BW4" s="707"/>
      <c r="BX4" s="707"/>
      <c r="BY4" s="707"/>
      <c r="BZ4" s="707"/>
      <c r="CA4" s="707"/>
      <c r="CB4" s="707"/>
      <c r="CD4" s="660" t="s">
        <v>232</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233</v>
      </c>
      <c r="C5" s="667"/>
      <c r="D5" s="667"/>
      <c r="E5" s="667"/>
      <c r="F5" s="667"/>
      <c r="G5" s="667"/>
      <c r="H5" s="667"/>
      <c r="I5" s="667"/>
      <c r="J5" s="667"/>
      <c r="K5" s="667"/>
      <c r="L5" s="667"/>
      <c r="M5" s="667"/>
      <c r="N5" s="667"/>
      <c r="O5" s="667"/>
      <c r="P5" s="667"/>
      <c r="Q5" s="668"/>
      <c r="R5" s="663">
        <v>2122786</v>
      </c>
      <c r="S5" s="664"/>
      <c r="T5" s="664"/>
      <c r="U5" s="664"/>
      <c r="V5" s="664"/>
      <c r="W5" s="664"/>
      <c r="X5" s="664"/>
      <c r="Y5" s="689"/>
      <c r="Z5" s="702">
        <v>16.3</v>
      </c>
      <c r="AA5" s="702"/>
      <c r="AB5" s="702"/>
      <c r="AC5" s="702"/>
      <c r="AD5" s="703">
        <v>2122785</v>
      </c>
      <c r="AE5" s="703"/>
      <c r="AF5" s="703"/>
      <c r="AG5" s="703"/>
      <c r="AH5" s="703"/>
      <c r="AI5" s="703"/>
      <c r="AJ5" s="703"/>
      <c r="AK5" s="703"/>
      <c r="AL5" s="690">
        <v>42.4</v>
      </c>
      <c r="AM5" s="672"/>
      <c r="AN5" s="672"/>
      <c r="AO5" s="691"/>
      <c r="AP5" s="666" t="s">
        <v>234</v>
      </c>
      <c r="AQ5" s="667"/>
      <c r="AR5" s="667"/>
      <c r="AS5" s="667"/>
      <c r="AT5" s="667"/>
      <c r="AU5" s="667"/>
      <c r="AV5" s="667"/>
      <c r="AW5" s="667"/>
      <c r="AX5" s="667"/>
      <c r="AY5" s="667"/>
      <c r="AZ5" s="667"/>
      <c r="BA5" s="667"/>
      <c r="BB5" s="667"/>
      <c r="BC5" s="667"/>
      <c r="BD5" s="667"/>
      <c r="BE5" s="667"/>
      <c r="BF5" s="668"/>
      <c r="BG5" s="608">
        <v>2122786</v>
      </c>
      <c r="BH5" s="609"/>
      <c r="BI5" s="609"/>
      <c r="BJ5" s="609"/>
      <c r="BK5" s="609"/>
      <c r="BL5" s="609"/>
      <c r="BM5" s="609"/>
      <c r="BN5" s="610"/>
      <c r="BO5" s="646">
        <v>100</v>
      </c>
      <c r="BP5" s="646"/>
      <c r="BQ5" s="646"/>
      <c r="BR5" s="646"/>
      <c r="BS5" s="647" t="s">
        <v>235</v>
      </c>
      <c r="BT5" s="647"/>
      <c r="BU5" s="647"/>
      <c r="BV5" s="647"/>
      <c r="BW5" s="647"/>
      <c r="BX5" s="647"/>
      <c r="BY5" s="647"/>
      <c r="BZ5" s="647"/>
      <c r="CA5" s="647"/>
      <c r="CB5" s="682"/>
      <c r="CD5" s="660" t="s">
        <v>229</v>
      </c>
      <c r="CE5" s="661"/>
      <c r="CF5" s="661"/>
      <c r="CG5" s="661"/>
      <c r="CH5" s="661"/>
      <c r="CI5" s="661"/>
      <c r="CJ5" s="661"/>
      <c r="CK5" s="661"/>
      <c r="CL5" s="661"/>
      <c r="CM5" s="661"/>
      <c r="CN5" s="661"/>
      <c r="CO5" s="661"/>
      <c r="CP5" s="661"/>
      <c r="CQ5" s="662"/>
      <c r="CR5" s="660" t="s">
        <v>236</v>
      </c>
      <c r="CS5" s="661"/>
      <c r="CT5" s="661"/>
      <c r="CU5" s="661"/>
      <c r="CV5" s="661"/>
      <c r="CW5" s="661"/>
      <c r="CX5" s="661"/>
      <c r="CY5" s="662"/>
      <c r="CZ5" s="660" t="s">
        <v>227</v>
      </c>
      <c r="DA5" s="661"/>
      <c r="DB5" s="661"/>
      <c r="DC5" s="662"/>
      <c r="DD5" s="660" t="s">
        <v>237</v>
      </c>
      <c r="DE5" s="661"/>
      <c r="DF5" s="661"/>
      <c r="DG5" s="661"/>
      <c r="DH5" s="661"/>
      <c r="DI5" s="661"/>
      <c r="DJ5" s="661"/>
      <c r="DK5" s="661"/>
      <c r="DL5" s="661"/>
      <c r="DM5" s="661"/>
      <c r="DN5" s="661"/>
      <c r="DO5" s="661"/>
      <c r="DP5" s="662"/>
      <c r="DQ5" s="660" t="s">
        <v>238</v>
      </c>
      <c r="DR5" s="661"/>
      <c r="DS5" s="661"/>
      <c r="DT5" s="661"/>
      <c r="DU5" s="661"/>
      <c r="DV5" s="661"/>
      <c r="DW5" s="661"/>
      <c r="DX5" s="661"/>
      <c r="DY5" s="661"/>
      <c r="DZ5" s="661"/>
      <c r="EA5" s="661"/>
      <c r="EB5" s="661"/>
      <c r="EC5" s="662"/>
    </row>
    <row r="6" spans="2:143" ht="11.25" customHeight="1" x14ac:dyDescent="0.15">
      <c r="B6" s="605" t="s">
        <v>239</v>
      </c>
      <c r="C6" s="606"/>
      <c r="D6" s="606"/>
      <c r="E6" s="606"/>
      <c r="F6" s="606"/>
      <c r="G6" s="606"/>
      <c r="H6" s="606"/>
      <c r="I6" s="606"/>
      <c r="J6" s="606"/>
      <c r="K6" s="606"/>
      <c r="L6" s="606"/>
      <c r="M6" s="606"/>
      <c r="N6" s="606"/>
      <c r="O6" s="606"/>
      <c r="P6" s="606"/>
      <c r="Q6" s="607"/>
      <c r="R6" s="608">
        <v>26628</v>
      </c>
      <c r="S6" s="609"/>
      <c r="T6" s="609"/>
      <c r="U6" s="609"/>
      <c r="V6" s="609"/>
      <c r="W6" s="609"/>
      <c r="X6" s="609"/>
      <c r="Y6" s="610"/>
      <c r="Z6" s="646">
        <v>0.2</v>
      </c>
      <c r="AA6" s="646"/>
      <c r="AB6" s="646"/>
      <c r="AC6" s="646"/>
      <c r="AD6" s="647">
        <v>26628</v>
      </c>
      <c r="AE6" s="647"/>
      <c r="AF6" s="647"/>
      <c r="AG6" s="647"/>
      <c r="AH6" s="647"/>
      <c r="AI6" s="647"/>
      <c r="AJ6" s="647"/>
      <c r="AK6" s="647"/>
      <c r="AL6" s="611">
        <v>0.5</v>
      </c>
      <c r="AM6" s="612"/>
      <c r="AN6" s="612"/>
      <c r="AO6" s="648"/>
      <c r="AP6" s="605" t="s">
        <v>240</v>
      </c>
      <c r="AQ6" s="606"/>
      <c r="AR6" s="606"/>
      <c r="AS6" s="606"/>
      <c r="AT6" s="606"/>
      <c r="AU6" s="606"/>
      <c r="AV6" s="606"/>
      <c r="AW6" s="606"/>
      <c r="AX6" s="606"/>
      <c r="AY6" s="606"/>
      <c r="AZ6" s="606"/>
      <c r="BA6" s="606"/>
      <c r="BB6" s="606"/>
      <c r="BC6" s="606"/>
      <c r="BD6" s="606"/>
      <c r="BE6" s="606"/>
      <c r="BF6" s="607"/>
      <c r="BG6" s="608">
        <v>2122786</v>
      </c>
      <c r="BH6" s="609"/>
      <c r="BI6" s="609"/>
      <c r="BJ6" s="609"/>
      <c r="BK6" s="609"/>
      <c r="BL6" s="609"/>
      <c r="BM6" s="609"/>
      <c r="BN6" s="610"/>
      <c r="BO6" s="646">
        <v>100</v>
      </c>
      <c r="BP6" s="646"/>
      <c r="BQ6" s="646"/>
      <c r="BR6" s="646"/>
      <c r="BS6" s="647" t="s">
        <v>235</v>
      </c>
      <c r="BT6" s="647"/>
      <c r="BU6" s="647"/>
      <c r="BV6" s="647"/>
      <c r="BW6" s="647"/>
      <c r="BX6" s="647"/>
      <c r="BY6" s="647"/>
      <c r="BZ6" s="647"/>
      <c r="CA6" s="647"/>
      <c r="CB6" s="682"/>
      <c r="CD6" s="666" t="s">
        <v>241</v>
      </c>
      <c r="CE6" s="667"/>
      <c r="CF6" s="667"/>
      <c r="CG6" s="667"/>
      <c r="CH6" s="667"/>
      <c r="CI6" s="667"/>
      <c r="CJ6" s="667"/>
      <c r="CK6" s="667"/>
      <c r="CL6" s="667"/>
      <c r="CM6" s="667"/>
      <c r="CN6" s="667"/>
      <c r="CO6" s="667"/>
      <c r="CP6" s="667"/>
      <c r="CQ6" s="668"/>
      <c r="CR6" s="608">
        <v>107058</v>
      </c>
      <c r="CS6" s="609"/>
      <c r="CT6" s="609"/>
      <c r="CU6" s="609"/>
      <c r="CV6" s="609"/>
      <c r="CW6" s="609"/>
      <c r="CX6" s="609"/>
      <c r="CY6" s="610"/>
      <c r="CZ6" s="690">
        <v>0.9</v>
      </c>
      <c r="DA6" s="672"/>
      <c r="DB6" s="672"/>
      <c r="DC6" s="692"/>
      <c r="DD6" s="614" t="s">
        <v>178</v>
      </c>
      <c r="DE6" s="609"/>
      <c r="DF6" s="609"/>
      <c r="DG6" s="609"/>
      <c r="DH6" s="609"/>
      <c r="DI6" s="609"/>
      <c r="DJ6" s="609"/>
      <c r="DK6" s="609"/>
      <c r="DL6" s="609"/>
      <c r="DM6" s="609"/>
      <c r="DN6" s="609"/>
      <c r="DO6" s="609"/>
      <c r="DP6" s="610"/>
      <c r="DQ6" s="614">
        <v>107058</v>
      </c>
      <c r="DR6" s="609"/>
      <c r="DS6" s="609"/>
      <c r="DT6" s="609"/>
      <c r="DU6" s="609"/>
      <c r="DV6" s="609"/>
      <c r="DW6" s="609"/>
      <c r="DX6" s="609"/>
      <c r="DY6" s="609"/>
      <c r="DZ6" s="609"/>
      <c r="EA6" s="609"/>
      <c r="EB6" s="609"/>
      <c r="EC6" s="645"/>
    </row>
    <row r="7" spans="2:143" ht="11.25" customHeight="1" x14ac:dyDescent="0.15">
      <c r="B7" s="605" t="s">
        <v>242</v>
      </c>
      <c r="C7" s="606"/>
      <c r="D7" s="606"/>
      <c r="E7" s="606"/>
      <c r="F7" s="606"/>
      <c r="G7" s="606"/>
      <c r="H7" s="606"/>
      <c r="I7" s="606"/>
      <c r="J7" s="606"/>
      <c r="K7" s="606"/>
      <c r="L7" s="606"/>
      <c r="M7" s="606"/>
      <c r="N7" s="606"/>
      <c r="O7" s="606"/>
      <c r="P7" s="606"/>
      <c r="Q7" s="607"/>
      <c r="R7" s="608">
        <v>235</v>
      </c>
      <c r="S7" s="609"/>
      <c r="T7" s="609"/>
      <c r="U7" s="609"/>
      <c r="V7" s="609"/>
      <c r="W7" s="609"/>
      <c r="X7" s="609"/>
      <c r="Y7" s="610"/>
      <c r="Z7" s="646">
        <v>0</v>
      </c>
      <c r="AA7" s="646"/>
      <c r="AB7" s="646"/>
      <c r="AC7" s="646"/>
      <c r="AD7" s="647">
        <v>235</v>
      </c>
      <c r="AE7" s="647"/>
      <c r="AF7" s="647"/>
      <c r="AG7" s="647"/>
      <c r="AH7" s="647"/>
      <c r="AI7" s="647"/>
      <c r="AJ7" s="647"/>
      <c r="AK7" s="647"/>
      <c r="AL7" s="611">
        <v>0</v>
      </c>
      <c r="AM7" s="612"/>
      <c r="AN7" s="612"/>
      <c r="AO7" s="648"/>
      <c r="AP7" s="605" t="s">
        <v>243</v>
      </c>
      <c r="AQ7" s="606"/>
      <c r="AR7" s="606"/>
      <c r="AS7" s="606"/>
      <c r="AT7" s="606"/>
      <c r="AU7" s="606"/>
      <c r="AV7" s="606"/>
      <c r="AW7" s="606"/>
      <c r="AX7" s="606"/>
      <c r="AY7" s="606"/>
      <c r="AZ7" s="606"/>
      <c r="BA7" s="606"/>
      <c r="BB7" s="606"/>
      <c r="BC7" s="606"/>
      <c r="BD7" s="606"/>
      <c r="BE7" s="606"/>
      <c r="BF7" s="607"/>
      <c r="BG7" s="608">
        <v>537523</v>
      </c>
      <c r="BH7" s="609"/>
      <c r="BI7" s="609"/>
      <c r="BJ7" s="609"/>
      <c r="BK7" s="609"/>
      <c r="BL7" s="609"/>
      <c r="BM7" s="609"/>
      <c r="BN7" s="610"/>
      <c r="BO7" s="646">
        <v>25.3</v>
      </c>
      <c r="BP7" s="646"/>
      <c r="BQ7" s="646"/>
      <c r="BR7" s="646"/>
      <c r="BS7" s="647" t="s">
        <v>178</v>
      </c>
      <c r="BT7" s="647"/>
      <c r="BU7" s="647"/>
      <c r="BV7" s="647"/>
      <c r="BW7" s="647"/>
      <c r="BX7" s="647"/>
      <c r="BY7" s="647"/>
      <c r="BZ7" s="647"/>
      <c r="CA7" s="647"/>
      <c r="CB7" s="682"/>
      <c r="CD7" s="605" t="s">
        <v>244</v>
      </c>
      <c r="CE7" s="606"/>
      <c r="CF7" s="606"/>
      <c r="CG7" s="606"/>
      <c r="CH7" s="606"/>
      <c r="CI7" s="606"/>
      <c r="CJ7" s="606"/>
      <c r="CK7" s="606"/>
      <c r="CL7" s="606"/>
      <c r="CM7" s="606"/>
      <c r="CN7" s="606"/>
      <c r="CO7" s="606"/>
      <c r="CP7" s="606"/>
      <c r="CQ7" s="607"/>
      <c r="CR7" s="608">
        <v>5592327</v>
      </c>
      <c r="CS7" s="609"/>
      <c r="CT7" s="609"/>
      <c r="CU7" s="609"/>
      <c r="CV7" s="609"/>
      <c r="CW7" s="609"/>
      <c r="CX7" s="609"/>
      <c r="CY7" s="610"/>
      <c r="CZ7" s="646">
        <v>46</v>
      </c>
      <c r="DA7" s="646"/>
      <c r="DB7" s="646"/>
      <c r="DC7" s="646"/>
      <c r="DD7" s="614">
        <v>23798</v>
      </c>
      <c r="DE7" s="609"/>
      <c r="DF7" s="609"/>
      <c r="DG7" s="609"/>
      <c r="DH7" s="609"/>
      <c r="DI7" s="609"/>
      <c r="DJ7" s="609"/>
      <c r="DK7" s="609"/>
      <c r="DL7" s="609"/>
      <c r="DM7" s="609"/>
      <c r="DN7" s="609"/>
      <c r="DO7" s="609"/>
      <c r="DP7" s="610"/>
      <c r="DQ7" s="614">
        <v>1920700</v>
      </c>
      <c r="DR7" s="609"/>
      <c r="DS7" s="609"/>
      <c r="DT7" s="609"/>
      <c r="DU7" s="609"/>
      <c r="DV7" s="609"/>
      <c r="DW7" s="609"/>
      <c r="DX7" s="609"/>
      <c r="DY7" s="609"/>
      <c r="DZ7" s="609"/>
      <c r="EA7" s="609"/>
      <c r="EB7" s="609"/>
      <c r="EC7" s="645"/>
    </row>
    <row r="8" spans="2:143" ht="11.25" customHeight="1" x14ac:dyDescent="0.15">
      <c r="B8" s="605" t="s">
        <v>245</v>
      </c>
      <c r="C8" s="606"/>
      <c r="D8" s="606"/>
      <c r="E8" s="606"/>
      <c r="F8" s="606"/>
      <c r="G8" s="606"/>
      <c r="H8" s="606"/>
      <c r="I8" s="606"/>
      <c r="J8" s="606"/>
      <c r="K8" s="606"/>
      <c r="L8" s="606"/>
      <c r="M8" s="606"/>
      <c r="N8" s="606"/>
      <c r="O8" s="606"/>
      <c r="P8" s="606"/>
      <c r="Q8" s="607"/>
      <c r="R8" s="608">
        <v>2075</v>
      </c>
      <c r="S8" s="609"/>
      <c r="T8" s="609"/>
      <c r="U8" s="609"/>
      <c r="V8" s="609"/>
      <c r="W8" s="609"/>
      <c r="X8" s="609"/>
      <c r="Y8" s="610"/>
      <c r="Z8" s="646">
        <v>0</v>
      </c>
      <c r="AA8" s="646"/>
      <c r="AB8" s="646"/>
      <c r="AC8" s="646"/>
      <c r="AD8" s="647">
        <v>2075</v>
      </c>
      <c r="AE8" s="647"/>
      <c r="AF8" s="647"/>
      <c r="AG8" s="647"/>
      <c r="AH8" s="647"/>
      <c r="AI8" s="647"/>
      <c r="AJ8" s="647"/>
      <c r="AK8" s="647"/>
      <c r="AL8" s="611">
        <v>0</v>
      </c>
      <c r="AM8" s="612"/>
      <c r="AN8" s="612"/>
      <c r="AO8" s="648"/>
      <c r="AP8" s="605" t="s">
        <v>246</v>
      </c>
      <c r="AQ8" s="606"/>
      <c r="AR8" s="606"/>
      <c r="AS8" s="606"/>
      <c r="AT8" s="606"/>
      <c r="AU8" s="606"/>
      <c r="AV8" s="606"/>
      <c r="AW8" s="606"/>
      <c r="AX8" s="606"/>
      <c r="AY8" s="606"/>
      <c r="AZ8" s="606"/>
      <c r="BA8" s="606"/>
      <c r="BB8" s="606"/>
      <c r="BC8" s="606"/>
      <c r="BD8" s="606"/>
      <c r="BE8" s="606"/>
      <c r="BF8" s="607"/>
      <c r="BG8" s="608">
        <v>19188</v>
      </c>
      <c r="BH8" s="609"/>
      <c r="BI8" s="609"/>
      <c r="BJ8" s="609"/>
      <c r="BK8" s="609"/>
      <c r="BL8" s="609"/>
      <c r="BM8" s="609"/>
      <c r="BN8" s="610"/>
      <c r="BO8" s="646">
        <v>0.9</v>
      </c>
      <c r="BP8" s="646"/>
      <c r="BQ8" s="646"/>
      <c r="BR8" s="646"/>
      <c r="BS8" s="647" t="s">
        <v>178</v>
      </c>
      <c r="BT8" s="647"/>
      <c r="BU8" s="647"/>
      <c r="BV8" s="647"/>
      <c r="BW8" s="647"/>
      <c r="BX8" s="647"/>
      <c r="BY8" s="647"/>
      <c r="BZ8" s="647"/>
      <c r="CA8" s="647"/>
      <c r="CB8" s="682"/>
      <c r="CD8" s="605" t="s">
        <v>247</v>
      </c>
      <c r="CE8" s="606"/>
      <c r="CF8" s="606"/>
      <c r="CG8" s="606"/>
      <c r="CH8" s="606"/>
      <c r="CI8" s="606"/>
      <c r="CJ8" s="606"/>
      <c r="CK8" s="606"/>
      <c r="CL8" s="606"/>
      <c r="CM8" s="606"/>
      <c r="CN8" s="606"/>
      <c r="CO8" s="606"/>
      <c r="CP8" s="606"/>
      <c r="CQ8" s="607"/>
      <c r="CR8" s="608">
        <v>2158817</v>
      </c>
      <c r="CS8" s="609"/>
      <c r="CT8" s="609"/>
      <c r="CU8" s="609"/>
      <c r="CV8" s="609"/>
      <c r="CW8" s="609"/>
      <c r="CX8" s="609"/>
      <c r="CY8" s="610"/>
      <c r="CZ8" s="646">
        <v>17.7</v>
      </c>
      <c r="DA8" s="646"/>
      <c r="DB8" s="646"/>
      <c r="DC8" s="646"/>
      <c r="DD8" s="614">
        <v>13640</v>
      </c>
      <c r="DE8" s="609"/>
      <c r="DF8" s="609"/>
      <c r="DG8" s="609"/>
      <c r="DH8" s="609"/>
      <c r="DI8" s="609"/>
      <c r="DJ8" s="609"/>
      <c r="DK8" s="609"/>
      <c r="DL8" s="609"/>
      <c r="DM8" s="609"/>
      <c r="DN8" s="609"/>
      <c r="DO8" s="609"/>
      <c r="DP8" s="610"/>
      <c r="DQ8" s="614">
        <v>1060768</v>
      </c>
      <c r="DR8" s="609"/>
      <c r="DS8" s="609"/>
      <c r="DT8" s="609"/>
      <c r="DU8" s="609"/>
      <c r="DV8" s="609"/>
      <c r="DW8" s="609"/>
      <c r="DX8" s="609"/>
      <c r="DY8" s="609"/>
      <c r="DZ8" s="609"/>
      <c r="EA8" s="609"/>
      <c r="EB8" s="609"/>
      <c r="EC8" s="645"/>
    </row>
    <row r="9" spans="2:143" ht="11.25" customHeight="1" x14ac:dyDescent="0.15">
      <c r="B9" s="605" t="s">
        <v>248</v>
      </c>
      <c r="C9" s="606"/>
      <c r="D9" s="606"/>
      <c r="E9" s="606"/>
      <c r="F9" s="606"/>
      <c r="G9" s="606"/>
      <c r="H9" s="606"/>
      <c r="I9" s="606"/>
      <c r="J9" s="606"/>
      <c r="K9" s="606"/>
      <c r="L9" s="606"/>
      <c r="M9" s="606"/>
      <c r="N9" s="606"/>
      <c r="O9" s="606"/>
      <c r="P9" s="606"/>
      <c r="Q9" s="607"/>
      <c r="R9" s="608">
        <v>1995</v>
      </c>
      <c r="S9" s="609"/>
      <c r="T9" s="609"/>
      <c r="U9" s="609"/>
      <c r="V9" s="609"/>
      <c r="W9" s="609"/>
      <c r="X9" s="609"/>
      <c r="Y9" s="610"/>
      <c r="Z9" s="646">
        <v>0</v>
      </c>
      <c r="AA9" s="646"/>
      <c r="AB9" s="646"/>
      <c r="AC9" s="646"/>
      <c r="AD9" s="647">
        <v>1995</v>
      </c>
      <c r="AE9" s="647"/>
      <c r="AF9" s="647"/>
      <c r="AG9" s="647"/>
      <c r="AH9" s="647"/>
      <c r="AI9" s="647"/>
      <c r="AJ9" s="647"/>
      <c r="AK9" s="647"/>
      <c r="AL9" s="611">
        <v>0</v>
      </c>
      <c r="AM9" s="612"/>
      <c r="AN9" s="612"/>
      <c r="AO9" s="648"/>
      <c r="AP9" s="605" t="s">
        <v>249</v>
      </c>
      <c r="AQ9" s="606"/>
      <c r="AR9" s="606"/>
      <c r="AS9" s="606"/>
      <c r="AT9" s="606"/>
      <c r="AU9" s="606"/>
      <c r="AV9" s="606"/>
      <c r="AW9" s="606"/>
      <c r="AX9" s="606"/>
      <c r="AY9" s="606"/>
      <c r="AZ9" s="606"/>
      <c r="BA9" s="606"/>
      <c r="BB9" s="606"/>
      <c r="BC9" s="606"/>
      <c r="BD9" s="606"/>
      <c r="BE9" s="606"/>
      <c r="BF9" s="607"/>
      <c r="BG9" s="608">
        <v>439916</v>
      </c>
      <c r="BH9" s="609"/>
      <c r="BI9" s="609"/>
      <c r="BJ9" s="609"/>
      <c r="BK9" s="609"/>
      <c r="BL9" s="609"/>
      <c r="BM9" s="609"/>
      <c r="BN9" s="610"/>
      <c r="BO9" s="646">
        <v>20.7</v>
      </c>
      <c r="BP9" s="646"/>
      <c r="BQ9" s="646"/>
      <c r="BR9" s="646"/>
      <c r="BS9" s="647" t="s">
        <v>178</v>
      </c>
      <c r="BT9" s="647"/>
      <c r="BU9" s="647"/>
      <c r="BV9" s="647"/>
      <c r="BW9" s="647"/>
      <c r="BX9" s="647"/>
      <c r="BY9" s="647"/>
      <c r="BZ9" s="647"/>
      <c r="CA9" s="647"/>
      <c r="CB9" s="682"/>
      <c r="CD9" s="605" t="s">
        <v>250</v>
      </c>
      <c r="CE9" s="606"/>
      <c r="CF9" s="606"/>
      <c r="CG9" s="606"/>
      <c r="CH9" s="606"/>
      <c r="CI9" s="606"/>
      <c r="CJ9" s="606"/>
      <c r="CK9" s="606"/>
      <c r="CL9" s="606"/>
      <c r="CM9" s="606"/>
      <c r="CN9" s="606"/>
      <c r="CO9" s="606"/>
      <c r="CP9" s="606"/>
      <c r="CQ9" s="607"/>
      <c r="CR9" s="608">
        <v>691267</v>
      </c>
      <c r="CS9" s="609"/>
      <c r="CT9" s="609"/>
      <c r="CU9" s="609"/>
      <c r="CV9" s="609"/>
      <c r="CW9" s="609"/>
      <c r="CX9" s="609"/>
      <c r="CY9" s="610"/>
      <c r="CZ9" s="646">
        <v>5.7</v>
      </c>
      <c r="DA9" s="646"/>
      <c r="DB9" s="646"/>
      <c r="DC9" s="646"/>
      <c r="DD9" s="614">
        <v>39322</v>
      </c>
      <c r="DE9" s="609"/>
      <c r="DF9" s="609"/>
      <c r="DG9" s="609"/>
      <c r="DH9" s="609"/>
      <c r="DI9" s="609"/>
      <c r="DJ9" s="609"/>
      <c r="DK9" s="609"/>
      <c r="DL9" s="609"/>
      <c r="DM9" s="609"/>
      <c r="DN9" s="609"/>
      <c r="DO9" s="609"/>
      <c r="DP9" s="610"/>
      <c r="DQ9" s="614">
        <v>378605</v>
      </c>
      <c r="DR9" s="609"/>
      <c r="DS9" s="609"/>
      <c r="DT9" s="609"/>
      <c r="DU9" s="609"/>
      <c r="DV9" s="609"/>
      <c r="DW9" s="609"/>
      <c r="DX9" s="609"/>
      <c r="DY9" s="609"/>
      <c r="DZ9" s="609"/>
      <c r="EA9" s="609"/>
      <c r="EB9" s="609"/>
      <c r="EC9" s="645"/>
    </row>
    <row r="10" spans="2:143" ht="11.25" customHeight="1" x14ac:dyDescent="0.15">
      <c r="B10" s="605" t="s">
        <v>251</v>
      </c>
      <c r="C10" s="606"/>
      <c r="D10" s="606"/>
      <c r="E10" s="606"/>
      <c r="F10" s="606"/>
      <c r="G10" s="606"/>
      <c r="H10" s="606"/>
      <c r="I10" s="606"/>
      <c r="J10" s="606"/>
      <c r="K10" s="606"/>
      <c r="L10" s="606"/>
      <c r="M10" s="606"/>
      <c r="N10" s="606"/>
      <c r="O10" s="606"/>
      <c r="P10" s="606"/>
      <c r="Q10" s="607"/>
      <c r="R10" s="608" t="s">
        <v>235</v>
      </c>
      <c r="S10" s="609"/>
      <c r="T10" s="609"/>
      <c r="U10" s="609"/>
      <c r="V10" s="609"/>
      <c r="W10" s="609"/>
      <c r="X10" s="609"/>
      <c r="Y10" s="610"/>
      <c r="Z10" s="646" t="s">
        <v>178</v>
      </c>
      <c r="AA10" s="646"/>
      <c r="AB10" s="646"/>
      <c r="AC10" s="646"/>
      <c r="AD10" s="647" t="s">
        <v>131</v>
      </c>
      <c r="AE10" s="647"/>
      <c r="AF10" s="647"/>
      <c r="AG10" s="647"/>
      <c r="AH10" s="647"/>
      <c r="AI10" s="647"/>
      <c r="AJ10" s="647"/>
      <c r="AK10" s="647"/>
      <c r="AL10" s="611" t="s">
        <v>235</v>
      </c>
      <c r="AM10" s="612"/>
      <c r="AN10" s="612"/>
      <c r="AO10" s="648"/>
      <c r="AP10" s="605" t="s">
        <v>252</v>
      </c>
      <c r="AQ10" s="606"/>
      <c r="AR10" s="606"/>
      <c r="AS10" s="606"/>
      <c r="AT10" s="606"/>
      <c r="AU10" s="606"/>
      <c r="AV10" s="606"/>
      <c r="AW10" s="606"/>
      <c r="AX10" s="606"/>
      <c r="AY10" s="606"/>
      <c r="AZ10" s="606"/>
      <c r="BA10" s="606"/>
      <c r="BB10" s="606"/>
      <c r="BC10" s="606"/>
      <c r="BD10" s="606"/>
      <c r="BE10" s="606"/>
      <c r="BF10" s="607"/>
      <c r="BG10" s="608">
        <v>56405</v>
      </c>
      <c r="BH10" s="609"/>
      <c r="BI10" s="609"/>
      <c r="BJ10" s="609"/>
      <c r="BK10" s="609"/>
      <c r="BL10" s="609"/>
      <c r="BM10" s="609"/>
      <c r="BN10" s="610"/>
      <c r="BO10" s="646">
        <v>2.7</v>
      </c>
      <c r="BP10" s="646"/>
      <c r="BQ10" s="646"/>
      <c r="BR10" s="646"/>
      <c r="BS10" s="647" t="s">
        <v>235</v>
      </c>
      <c r="BT10" s="647"/>
      <c r="BU10" s="647"/>
      <c r="BV10" s="647"/>
      <c r="BW10" s="647"/>
      <c r="BX10" s="647"/>
      <c r="BY10" s="647"/>
      <c r="BZ10" s="647"/>
      <c r="CA10" s="647"/>
      <c r="CB10" s="682"/>
      <c r="CD10" s="605" t="s">
        <v>253</v>
      </c>
      <c r="CE10" s="606"/>
      <c r="CF10" s="606"/>
      <c r="CG10" s="606"/>
      <c r="CH10" s="606"/>
      <c r="CI10" s="606"/>
      <c r="CJ10" s="606"/>
      <c r="CK10" s="606"/>
      <c r="CL10" s="606"/>
      <c r="CM10" s="606"/>
      <c r="CN10" s="606"/>
      <c r="CO10" s="606"/>
      <c r="CP10" s="606"/>
      <c r="CQ10" s="607"/>
      <c r="CR10" s="608" t="s">
        <v>131</v>
      </c>
      <c r="CS10" s="609"/>
      <c r="CT10" s="609"/>
      <c r="CU10" s="609"/>
      <c r="CV10" s="609"/>
      <c r="CW10" s="609"/>
      <c r="CX10" s="609"/>
      <c r="CY10" s="610"/>
      <c r="CZ10" s="646" t="s">
        <v>131</v>
      </c>
      <c r="DA10" s="646"/>
      <c r="DB10" s="646"/>
      <c r="DC10" s="646"/>
      <c r="DD10" s="614" t="s">
        <v>235</v>
      </c>
      <c r="DE10" s="609"/>
      <c r="DF10" s="609"/>
      <c r="DG10" s="609"/>
      <c r="DH10" s="609"/>
      <c r="DI10" s="609"/>
      <c r="DJ10" s="609"/>
      <c r="DK10" s="609"/>
      <c r="DL10" s="609"/>
      <c r="DM10" s="609"/>
      <c r="DN10" s="609"/>
      <c r="DO10" s="609"/>
      <c r="DP10" s="610"/>
      <c r="DQ10" s="614" t="s">
        <v>235</v>
      </c>
      <c r="DR10" s="609"/>
      <c r="DS10" s="609"/>
      <c r="DT10" s="609"/>
      <c r="DU10" s="609"/>
      <c r="DV10" s="609"/>
      <c r="DW10" s="609"/>
      <c r="DX10" s="609"/>
      <c r="DY10" s="609"/>
      <c r="DZ10" s="609"/>
      <c r="EA10" s="609"/>
      <c r="EB10" s="609"/>
      <c r="EC10" s="645"/>
    </row>
    <row r="11" spans="2:143" ht="11.25" customHeight="1" x14ac:dyDescent="0.15">
      <c r="B11" s="605" t="s">
        <v>254</v>
      </c>
      <c r="C11" s="606"/>
      <c r="D11" s="606"/>
      <c r="E11" s="606"/>
      <c r="F11" s="606"/>
      <c r="G11" s="606"/>
      <c r="H11" s="606"/>
      <c r="I11" s="606"/>
      <c r="J11" s="606"/>
      <c r="K11" s="606"/>
      <c r="L11" s="606"/>
      <c r="M11" s="606"/>
      <c r="N11" s="606"/>
      <c r="O11" s="606"/>
      <c r="P11" s="606"/>
      <c r="Q11" s="607"/>
      <c r="R11" s="608">
        <v>294862</v>
      </c>
      <c r="S11" s="609"/>
      <c r="T11" s="609"/>
      <c r="U11" s="609"/>
      <c r="V11" s="609"/>
      <c r="W11" s="609"/>
      <c r="X11" s="609"/>
      <c r="Y11" s="610"/>
      <c r="Z11" s="611">
        <v>2.2999999999999998</v>
      </c>
      <c r="AA11" s="612"/>
      <c r="AB11" s="612"/>
      <c r="AC11" s="613"/>
      <c r="AD11" s="614">
        <v>294862</v>
      </c>
      <c r="AE11" s="609"/>
      <c r="AF11" s="609"/>
      <c r="AG11" s="609"/>
      <c r="AH11" s="609"/>
      <c r="AI11" s="609"/>
      <c r="AJ11" s="609"/>
      <c r="AK11" s="610"/>
      <c r="AL11" s="611">
        <v>5.9</v>
      </c>
      <c r="AM11" s="612"/>
      <c r="AN11" s="612"/>
      <c r="AO11" s="648"/>
      <c r="AP11" s="605" t="s">
        <v>255</v>
      </c>
      <c r="AQ11" s="606"/>
      <c r="AR11" s="606"/>
      <c r="AS11" s="606"/>
      <c r="AT11" s="606"/>
      <c r="AU11" s="606"/>
      <c r="AV11" s="606"/>
      <c r="AW11" s="606"/>
      <c r="AX11" s="606"/>
      <c r="AY11" s="606"/>
      <c r="AZ11" s="606"/>
      <c r="BA11" s="606"/>
      <c r="BB11" s="606"/>
      <c r="BC11" s="606"/>
      <c r="BD11" s="606"/>
      <c r="BE11" s="606"/>
      <c r="BF11" s="607"/>
      <c r="BG11" s="608">
        <v>22014</v>
      </c>
      <c r="BH11" s="609"/>
      <c r="BI11" s="609"/>
      <c r="BJ11" s="609"/>
      <c r="BK11" s="609"/>
      <c r="BL11" s="609"/>
      <c r="BM11" s="609"/>
      <c r="BN11" s="610"/>
      <c r="BO11" s="646">
        <v>1</v>
      </c>
      <c r="BP11" s="646"/>
      <c r="BQ11" s="646"/>
      <c r="BR11" s="646"/>
      <c r="BS11" s="647" t="s">
        <v>235</v>
      </c>
      <c r="BT11" s="647"/>
      <c r="BU11" s="647"/>
      <c r="BV11" s="647"/>
      <c r="BW11" s="647"/>
      <c r="BX11" s="647"/>
      <c r="BY11" s="647"/>
      <c r="BZ11" s="647"/>
      <c r="CA11" s="647"/>
      <c r="CB11" s="682"/>
      <c r="CD11" s="605" t="s">
        <v>256</v>
      </c>
      <c r="CE11" s="606"/>
      <c r="CF11" s="606"/>
      <c r="CG11" s="606"/>
      <c r="CH11" s="606"/>
      <c r="CI11" s="606"/>
      <c r="CJ11" s="606"/>
      <c r="CK11" s="606"/>
      <c r="CL11" s="606"/>
      <c r="CM11" s="606"/>
      <c r="CN11" s="606"/>
      <c r="CO11" s="606"/>
      <c r="CP11" s="606"/>
      <c r="CQ11" s="607"/>
      <c r="CR11" s="608">
        <v>724603</v>
      </c>
      <c r="CS11" s="609"/>
      <c r="CT11" s="609"/>
      <c r="CU11" s="609"/>
      <c r="CV11" s="609"/>
      <c r="CW11" s="609"/>
      <c r="CX11" s="609"/>
      <c r="CY11" s="610"/>
      <c r="CZ11" s="646">
        <v>6</v>
      </c>
      <c r="DA11" s="646"/>
      <c r="DB11" s="646"/>
      <c r="DC11" s="646"/>
      <c r="DD11" s="614">
        <v>243190</v>
      </c>
      <c r="DE11" s="609"/>
      <c r="DF11" s="609"/>
      <c r="DG11" s="609"/>
      <c r="DH11" s="609"/>
      <c r="DI11" s="609"/>
      <c r="DJ11" s="609"/>
      <c r="DK11" s="609"/>
      <c r="DL11" s="609"/>
      <c r="DM11" s="609"/>
      <c r="DN11" s="609"/>
      <c r="DO11" s="609"/>
      <c r="DP11" s="610"/>
      <c r="DQ11" s="614">
        <v>480736</v>
      </c>
      <c r="DR11" s="609"/>
      <c r="DS11" s="609"/>
      <c r="DT11" s="609"/>
      <c r="DU11" s="609"/>
      <c r="DV11" s="609"/>
      <c r="DW11" s="609"/>
      <c r="DX11" s="609"/>
      <c r="DY11" s="609"/>
      <c r="DZ11" s="609"/>
      <c r="EA11" s="609"/>
      <c r="EB11" s="609"/>
      <c r="EC11" s="645"/>
    </row>
    <row r="12" spans="2:143" ht="11.25" customHeight="1" x14ac:dyDescent="0.15">
      <c r="B12" s="605" t="s">
        <v>257</v>
      </c>
      <c r="C12" s="606"/>
      <c r="D12" s="606"/>
      <c r="E12" s="606"/>
      <c r="F12" s="606"/>
      <c r="G12" s="606"/>
      <c r="H12" s="606"/>
      <c r="I12" s="606"/>
      <c r="J12" s="606"/>
      <c r="K12" s="606"/>
      <c r="L12" s="606"/>
      <c r="M12" s="606"/>
      <c r="N12" s="606"/>
      <c r="O12" s="606"/>
      <c r="P12" s="606"/>
      <c r="Q12" s="607"/>
      <c r="R12" s="608">
        <v>102042</v>
      </c>
      <c r="S12" s="609"/>
      <c r="T12" s="609"/>
      <c r="U12" s="609"/>
      <c r="V12" s="609"/>
      <c r="W12" s="609"/>
      <c r="X12" s="609"/>
      <c r="Y12" s="610"/>
      <c r="Z12" s="646">
        <v>0.8</v>
      </c>
      <c r="AA12" s="646"/>
      <c r="AB12" s="646"/>
      <c r="AC12" s="646"/>
      <c r="AD12" s="647">
        <v>102042</v>
      </c>
      <c r="AE12" s="647"/>
      <c r="AF12" s="647"/>
      <c r="AG12" s="647"/>
      <c r="AH12" s="647"/>
      <c r="AI12" s="647"/>
      <c r="AJ12" s="647"/>
      <c r="AK12" s="647"/>
      <c r="AL12" s="611">
        <v>2</v>
      </c>
      <c r="AM12" s="612"/>
      <c r="AN12" s="612"/>
      <c r="AO12" s="648"/>
      <c r="AP12" s="605" t="s">
        <v>258</v>
      </c>
      <c r="AQ12" s="606"/>
      <c r="AR12" s="606"/>
      <c r="AS12" s="606"/>
      <c r="AT12" s="606"/>
      <c r="AU12" s="606"/>
      <c r="AV12" s="606"/>
      <c r="AW12" s="606"/>
      <c r="AX12" s="606"/>
      <c r="AY12" s="606"/>
      <c r="AZ12" s="606"/>
      <c r="BA12" s="606"/>
      <c r="BB12" s="606"/>
      <c r="BC12" s="606"/>
      <c r="BD12" s="606"/>
      <c r="BE12" s="606"/>
      <c r="BF12" s="607"/>
      <c r="BG12" s="608">
        <v>1493156</v>
      </c>
      <c r="BH12" s="609"/>
      <c r="BI12" s="609"/>
      <c r="BJ12" s="609"/>
      <c r="BK12" s="609"/>
      <c r="BL12" s="609"/>
      <c r="BM12" s="609"/>
      <c r="BN12" s="610"/>
      <c r="BO12" s="646">
        <v>70.3</v>
      </c>
      <c r="BP12" s="646"/>
      <c r="BQ12" s="646"/>
      <c r="BR12" s="646"/>
      <c r="BS12" s="647" t="s">
        <v>131</v>
      </c>
      <c r="BT12" s="647"/>
      <c r="BU12" s="647"/>
      <c r="BV12" s="647"/>
      <c r="BW12" s="647"/>
      <c r="BX12" s="647"/>
      <c r="BY12" s="647"/>
      <c r="BZ12" s="647"/>
      <c r="CA12" s="647"/>
      <c r="CB12" s="682"/>
      <c r="CD12" s="605" t="s">
        <v>259</v>
      </c>
      <c r="CE12" s="606"/>
      <c r="CF12" s="606"/>
      <c r="CG12" s="606"/>
      <c r="CH12" s="606"/>
      <c r="CI12" s="606"/>
      <c r="CJ12" s="606"/>
      <c r="CK12" s="606"/>
      <c r="CL12" s="606"/>
      <c r="CM12" s="606"/>
      <c r="CN12" s="606"/>
      <c r="CO12" s="606"/>
      <c r="CP12" s="606"/>
      <c r="CQ12" s="607"/>
      <c r="CR12" s="608">
        <v>358171</v>
      </c>
      <c r="CS12" s="609"/>
      <c r="CT12" s="609"/>
      <c r="CU12" s="609"/>
      <c r="CV12" s="609"/>
      <c r="CW12" s="609"/>
      <c r="CX12" s="609"/>
      <c r="CY12" s="610"/>
      <c r="CZ12" s="646">
        <v>2.9</v>
      </c>
      <c r="DA12" s="646"/>
      <c r="DB12" s="646"/>
      <c r="DC12" s="646"/>
      <c r="DD12" s="614" t="s">
        <v>235</v>
      </c>
      <c r="DE12" s="609"/>
      <c r="DF12" s="609"/>
      <c r="DG12" s="609"/>
      <c r="DH12" s="609"/>
      <c r="DI12" s="609"/>
      <c r="DJ12" s="609"/>
      <c r="DK12" s="609"/>
      <c r="DL12" s="609"/>
      <c r="DM12" s="609"/>
      <c r="DN12" s="609"/>
      <c r="DO12" s="609"/>
      <c r="DP12" s="610"/>
      <c r="DQ12" s="614">
        <v>159492</v>
      </c>
      <c r="DR12" s="609"/>
      <c r="DS12" s="609"/>
      <c r="DT12" s="609"/>
      <c r="DU12" s="609"/>
      <c r="DV12" s="609"/>
      <c r="DW12" s="609"/>
      <c r="DX12" s="609"/>
      <c r="DY12" s="609"/>
      <c r="DZ12" s="609"/>
      <c r="EA12" s="609"/>
      <c r="EB12" s="609"/>
      <c r="EC12" s="645"/>
    </row>
    <row r="13" spans="2:143" ht="11.25" customHeight="1" x14ac:dyDescent="0.15">
      <c r="B13" s="605" t="s">
        <v>260</v>
      </c>
      <c r="C13" s="606"/>
      <c r="D13" s="606"/>
      <c r="E13" s="606"/>
      <c r="F13" s="606"/>
      <c r="G13" s="606"/>
      <c r="H13" s="606"/>
      <c r="I13" s="606"/>
      <c r="J13" s="606"/>
      <c r="K13" s="606"/>
      <c r="L13" s="606"/>
      <c r="M13" s="606"/>
      <c r="N13" s="606"/>
      <c r="O13" s="606"/>
      <c r="P13" s="606"/>
      <c r="Q13" s="607"/>
      <c r="R13" s="608" t="s">
        <v>131</v>
      </c>
      <c r="S13" s="609"/>
      <c r="T13" s="609"/>
      <c r="U13" s="609"/>
      <c r="V13" s="609"/>
      <c r="W13" s="609"/>
      <c r="X13" s="609"/>
      <c r="Y13" s="610"/>
      <c r="Z13" s="646" t="s">
        <v>131</v>
      </c>
      <c r="AA13" s="646"/>
      <c r="AB13" s="646"/>
      <c r="AC13" s="646"/>
      <c r="AD13" s="647" t="s">
        <v>178</v>
      </c>
      <c r="AE13" s="647"/>
      <c r="AF13" s="647"/>
      <c r="AG13" s="647"/>
      <c r="AH13" s="647"/>
      <c r="AI13" s="647"/>
      <c r="AJ13" s="647"/>
      <c r="AK13" s="647"/>
      <c r="AL13" s="611" t="s">
        <v>131</v>
      </c>
      <c r="AM13" s="612"/>
      <c r="AN13" s="612"/>
      <c r="AO13" s="648"/>
      <c r="AP13" s="605" t="s">
        <v>261</v>
      </c>
      <c r="AQ13" s="606"/>
      <c r="AR13" s="606"/>
      <c r="AS13" s="606"/>
      <c r="AT13" s="606"/>
      <c r="AU13" s="606"/>
      <c r="AV13" s="606"/>
      <c r="AW13" s="606"/>
      <c r="AX13" s="606"/>
      <c r="AY13" s="606"/>
      <c r="AZ13" s="606"/>
      <c r="BA13" s="606"/>
      <c r="BB13" s="606"/>
      <c r="BC13" s="606"/>
      <c r="BD13" s="606"/>
      <c r="BE13" s="606"/>
      <c r="BF13" s="607"/>
      <c r="BG13" s="608">
        <v>1493150</v>
      </c>
      <c r="BH13" s="609"/>
      <c r="BI13" s="609"/>
      <c r="BJ13" s="609"/>
      <c r="BK13" s="609"/>
      <c r="BL13" s="609"/>
      <c r="BM13" s="609"/>
      <c r="BN13" s="610"/>
      <c r="BO13" s="646">
        <v>70.3</v>
      </c>
      <c r="BP13" s="646"/>
      <c r="BQ13" s="646"/>
      <c r="BR13" s="646"/>
      <c r="BS13" s="647" t="s">
        <v>131</v>
      </c>
      <c r="BT13" s="647"/>
      <c r="BU13" s="647"/>
      <c r="BV13" s="647"/>
      <c r="BW13" s="647"/>
      <c r="BX13" s="647"/>
      <c r="BY13" s="647"/>
      <c r="BZ13" s="647"/>
      <c r="CA13" s="647"/>
      <c r="CB13" s="682"/>
      <c r="CD13" s="605" t="s">
        <v>262</v>
      </c>
      <c r="CE13" s="606"/>
      <c r="CF13" s="606"/>
      <c r="CG13" s="606"/>
      <c r="CH13" s="606"/>
      <c r="CI13" s="606"/>
      <c r="CJ13" s="606"/>
      <c r="CK13" s="606"/>
      <c r="CL13" s="606"/>
      <c r="CM13" s="606"/>
      <c r="CN13" s="606"/>
      <c r="CO13" s="606"/>
      <c r="CP13" s="606"/>
      <c r="CQ13" s="607"/>
      <c r="CR13" s="608">
        <v>709394</v>
      </c>
      <c r="CS13" s="609"/>
      <c r="CT13" s="609"/>
      <c r="CU13" s="609"/>
      <c r="CV13" s="609"/>
      <c r="CW13" s="609"/>
      <c r="CX13" s="609"/>
      <c r="CY13" s="610"/>
      <c r="CZ13" s="646">
        <v>5.8</v>
      </c>
      <c r="DA13" s="646"/>
      <c r="DB13" s="646"/>
      <c r="DC13" s="646"/>
      <c r="DD13" s="614">
        <v>464534</v>
      </c>
      <c r="DE13" s="609"/>
      <c r="DF13" s="609"/>
      <c r="DG13" s="609"/>
      <c r="DH13" s="609"/>
      <c r="DI13" s="609"/>
      <c r="DJ13" s="609"/>
      <c r="DK13" s="609"/>
      <c r="DL13" s="609"/>
      <c r="DM13" s="609"/>
      <c r="DN13" s="609"/>
      <c r="DO13" s="609"/>
      <c r="DP13" s="610"/>
      <c r="DQ13" s="614">
        <v>372805</v>
      </c>
      <c r="DR13" s="609"/>
      <c r="DS13" s="609"/>
      <c r="DT13" s="609"/>
      <c r="DU13" s="609"/>
      <c r="DV13" s="609"/>
      <c r="DW13" s="609"/>
      <c r="DX13" s="609"/>
      <c r="DY13" s="609"/>
      <c r="DZ13" s="609"/>
      <c r="EA13" s="609"/>
      <c r="EB13" s="609"/>
      <c r="EC13" s="645"/>
    </row>
    <row r="14" spans="2:143" ht="11.25" customHeight="1" x14ac:dyDescent="0.15">
      <c r="B14" s="605" t="s">
        <v>263</v>
      </c>
      <c r="C14" s="606"/>
      <c r="D14" s="606"/>
      <c r="E14" s="606"/>
      <c r="F14" s="606"/>
      <c r="G14" s="606"/>
      <c r="H14" s="606"/>
      <c r="I14" s="606"/>
      <c r="J14" s="606"/>
      <c r="K14" s="606"/>
      <c r="L14" s="606"/>
      <c r="M14" s="606"/>
      <c r="N14" s="606"/>
      <c r="O14" s="606"/>
      <c r="P14" s="606"/>
      <c r="Q14" s="607"/>
      <c r="R14" s="608">
        <v>23</v>
      </c>
      <c r="S14" s="609"/>
      <c r="T14" s="609"/>
      <c r="U14" s="609"/>
      <c r="V14" s="609"/>
      <c r="W14" s="609"/>
      <c r="X14" s="609"/>
      <c r="Y14" s="610"/>
      <c r="Z14" s="646">
        <v>0</v>
      </c>
      <c r="AA14" s="646"/>
      <c r="AB14" s="646"/>
      <c r="AC14" s="646"/>
      <c r="AD14" s="647">
        <v>23</v>
      </c>
      <c r="AE14" s="647"/>
      <c r="AF14" s="647"/>
      <c r="AG14" s="647"/>
      <c r="AH14" s="647"/>
      <c r="AI14" s="647"/>
      <c r="AJ14" s="647"/>
      <c r="AK14" s="647"/>
      <c r="AL14" s="611">
        <v>0</v>
      </c>
      <c r="AM14" s="612"/>
      <c r="AN14" s="612"/>
      <c r="AO14" s="648"/>
      <c r="AP14" s="605" t="s">
        <v>264</v>
      </c>
      <c r="AQ14" s="606"/>
      <c r="AR14" s="606"/>
      <c r="AS14" s="606"/>
      <c r="AT14" s="606"/>
      <c r="AU14" s="606"/>
      <c r="AV14" s="606"/>
      <c r="AW14" s="606"/>
      <c r="AX14" s="606"/>
      <c r="AY14" s="606"/>
      <c r="AZ14" s="606"/>
      <c r="BA14" s="606"/>
      <c r="BB14" s="606"/>
      <c r="BC14" s="606"/>
      <c r="BD14" s="606"/>
      <c r="BE14" s="606"/>
      <c r="BF14" s="607"/>
      <c r="BG14" s="608">
        <v>48385</v>
      </c>
      <c r="BH14" s="609"/>
      <c r="BI14" s="609"/>
      <c r="BJ14" s="609"/>
      <c r="BK14" s="609"/>
      <c r="BL14" s="609"/>
      <c r="BM14" s="609"/>
      <c r="BN14" s="610"/>
      <c r="BO14" s="646">
        <v>2.2999999999999998</v>
      </c>
      <c r="BP14" s="646"/>
      <c r="BQ14" s="646"/>
      <c r="BR14" s="646"/>
      <c r="BS14" s="647" t="s">
        <v>131</v>
      </c>
      <c r="BT14" s="647"/>
      <c r="BU14" s="647"/>
      <c r="BV14" s="647"/>
      <c r="BW14" s="647"/>
      <c r="BX14" s="647"/>
      <c r="BY14" s="647"/>
      <c r="BZ14" s="647"/>
      <c r="CA14" s="647"/>
      <c r="CB14" s="682"/>
      <c r="CD14" s="605" t="s">
        <v>265</v>
      </c>
      <c r="CE14" s="606"/>
      <c r="CF14" s="606"/>
      <c r="CG14" s="606"/>
      <c r="CH14" s="606"/>
      <c r="CI14" s="606"/>
      <c r="CJ14" s="606"/>
      <c r="CK14" s="606"/>
      <c r="CL14" s="606"/>
      <c r="CM14" s="606"/>
      <c r="CN14" s="606"/>
      <c r="CO14" s="606"/>
      <c r="CP14" s="606"/>
      <c r="CQ14" s="607"/>
      <c r="CR14" s="608">
        <v>253143</v>
      </c>
      <c r="CS14" s="609"/>
      <c r="CT14" s="609"/>
      <c r="CU14" s="609"/>
      <c r="CV14" s="609"/>
      <c r="CW14" s="609"/>
      <c r="CX14" s="609"/>
      <c r="CY14" s="610"/>
      <c r="CZ14" s="646">
        <v>2.1</v>
      </c>
      <c r="DA14" s="646"/>
      <c r="DB14" s="646"/>
      <c r="DC14" s="646"/>
      <c r="DD14" s="614">
        <v>13035</v>
      </c>
      <c r="DE14" s="609"/>
      <c r="DF14" s="609"/>
      <c r="DG14" s="609"/>
      <c r="DH14" s="609"/>
      <c r="DI14" s="609"/>
      <c r="DJ14" s="609"/>
      <c r="DK14" s="609"/>
      <c r="DL14" s="609"/>
      <c r="DM14" s="609"/>
      <c r="DN14" s="609"/>
      <c r="DO14" s="609"/>
      <c r="DP14" s="610"/>
      <c r="DQ14" s="614">
        <v>253143</v>
      </c>
      <c r="DR14" s="609"/>
      <c r="DS14" s="609"/>
      <c r="DT14" s="609"/>
      <c r="DU14" s="609"/>
      <c r="DV14" s="609"/>
      <c r="DW14" s="609"/>
      <c r="DX14" s="609"/>
      <c r="DY14" s="609"/>
      <c r="DZ14" s="609"/>
      <c r="EA14" s="609"/>
      <c r="EB14" s="609"/>
      <c r="EC14" s="645"/>
    </row>
    <row r="15" spans="2:143" ht="11.25" customHeight="1" x14ac:dyDescent="0.15">
      <c r="B15" s="605" t="s">
        <v>266</v>
      </c>
      <c r="C15" s="606"/>
      <c r="D15" s="606"/>
      <c r="E15" s="606"/>
      <c r="F15" s="606"/>
      <c r="G15" s="606"/>
      <c r="H15" s="606"/>
      <c r="I15" s="606"/>
      <c r="J15" s="606"/>
      <c r="K15" s="606"/>
      <c r="L15" s="606"/>
      <c r="M15" s="606"/>
      <c r="N15" s="606"/>
      <c r="O15" s="606"/>
      <c r="P15" s="606"/>
      <c r="Q15" s="607"/>
      <c r="R15" s="608" t="s">
        <v>235</v>
      </c>
      <c r="S15" s="609"/>
      <c r="T15" s="609"/>
      <c r="U15" s="609"/>
      <c r="V15" s="609"/>
      <c r="W15" s="609"/>
      <c r="X15" s="609"/>
      <c r="Y15" s="610"/>
      <c r="Z15" s="646" t="s">
        <v>235</v>
      </c>
      <c r="AA15" s="646"/>
      <c r="AB15" s="646"/>
      <c r="AC15" s="646"/>
      <c r="AD15" s="647" t="s">
        <v>235</v>
      </c>
      <c r="AE15" s="647"/>
      <c r="AF15" s="647"/>
      <c r="AG15" s="647"/>
      <c r="AH15" s="647"/>
      <c r="AI15" s="647"/>
      <c r="AJ15" s="647"/>
      <c r="AK15" s="647"/>
      <c r="AL15" s="611" t="s">
        <v>178</v>
      </c>
      <c r="AM15" s="612"/>
      <c r="AN15" s="612"/>
      <c r="AO15" s="648"/>
      <c r="AP15" s="605" t="s">
        <v>267</v>
      </c>
      <c r="AQ15" s="606"/>
      <c r="AR15" s="606"/>
      <c r="AS15" s="606"/>
      <c r="AT15" s="606"/>
      <c r="AU15" s="606"/>
      <c r="AV15" s="606"/>
      <c r="AW15" s="606"/>
      <c r="AX15" s="606"/>
      <c r="AY15" s="606"/>
      <c r="AZ15" s="606"/>
      <c r="BA15" s="606"/>
      <c r="BB15" s="606"/>
      <c r="BC15" s="606"/>
      <c r="BD15" s="606"/>
      <c r="BE15" s="606"/>
      <c r="BF15" s="607"/>
      <c r="BG15" s="608">
        <v>43722</v>
      </c>
      <c r="BH15" s="609"/>
      <c r="BI15" s="609"/>
      <c r="BJ15" s="609"/>
      <c r="BK15" s="609"/>
      <c r="BL15" s="609"/>
      <c r="BM15" s="609"/>
      <c r="BN15" s="610"/>
      <c r="BO15" s="646">
        <v>2.1</v>
      </c>
      <c r="BP15" s="646"/>
      <c r="BQ15" s="646"/>
      <c r="BR15" s="646"/>
      <c r="BS15" s="647" t="s">
        <v>235</v>
      </c>
      <c r="BT15" s="647"/>
      <c r="BU15" s="647"/>
      <c r="BV15" s="647"/>
      <c r="BW15" s="647"/>
      <c r="BX15" s="647"/>
      <c r="BY15" s="647"/>
      <c r="BZ15" s="647"/>
      <c r="CA15" s="647"/>
      <c r="CB15" s="682"/>
      <c r="CD15" s="605" t="s">
        <v>268</v>
      </c>
      <c r="CE15" s="606"/>
      <c r="CF15" s="606"/>
      <c r="CG15" s="606"/>
      <c r="CH15" s="606"/>
      <c r="CI15" s="606"/>
      <c r="CJ15" s="606"/>
      <c r="CK15" s="606"/>
      <c r="CL15" s="606"/>
      <c r="CM15" s="606"/>
      <c r="CN15" s="606"/>
      <c r="CO15" s="606"/>
      <c r="CP15" s="606"/>
      <c r="CQ15" s="607"/>
      <c r="CR15" s="608">
        <v>1155773</v>
      </c>
      <c r="CS15" s="609"/>
      <c r="CT15" s="609"/>
      <c r="CU15" s="609"/>
      <c r="CV15" s="609"/>
      <c r="CW15" s="609"/>
      <c r="CX15" s="609"/>
      <c r="CY15" s="610"/>
      <c r="CZ15" s="646">
        <v>9.5</v>
      </c>
      <c r="DA15" s="646"/>
      <c r="DB15" s="646"/>
      <c r="DC15" s="646"/>
      <c r="DD15" s="614">
        <v>326302</v>
      </c>
      <c r="DE15" s="609"/>
      <c r="DF15" s="609"/>
      <c r="DG15" s="609"/>
      <c r="DH15" s="609"/>
      <c r="DI15" s="609"/>
      <c r="DJ15" s="609"/>
      <c r="DK15" s="609"/>
      <c r="DL15" s="609"/>
      <c r="DM15" s="609"/>
      <c r="DN15" s="609"/>
      <c r="DO15" s="609"/>
      <c r="DP15" s="610"/>
      <c r="DQ15" s="614">
        <v>825023</v>
      </c>
      <c r="DR15" s="609"/>
      <c r="DS15" s="609"/>
      <c r="DT15" s="609"/>
      <c r="DU15" s="609"/>
      <c r="DV15" s="609"/>
      <c r="DW15" s="609"/>
      <c r="DX15" s="609"/>
      <c r="DY15" s="609"/>
      <c r="DZ15" s="609"/>
      <c r="EA15" s="609"/>
      <c r="EB15" s="609"/>
      <c r="EC15" s="645"/>
    </row>
    <row r="16" spans="2:143" ht="11.25" customHeight="1" x14ac:dyDescent="0.15">
      <c r="B16" s="605" t="s">
        <v>269</v>
      </c>
      <c r="C16" s="606"/>
      <c r="D16" s="606"/>
      <c r="E16" s="606"/>
      <c r="F16" s="606"/>
      <c r="G16" s="606"/>
      <c r="H16" s="606"/>
      <c r="I16" s="606"/>
      <c r="J16" s="606"/>
      <c r="K16" s="606"/>
      <c r="L16" s="606"/>
      <c r="M16" s="606"/>
      <c r="N16" s="606"/>
      <c r="O16" s="606"/>
      <c r="P16" s="606"/>
      <c r="Q16" s="607"/>
      <c r="R16" s="608">
        <v>2232</v>
      </c>
      <c r="S16" s="609"/>
      <c r="T16" s="609"/>
      <c r="U16" s="609"/>
      <c r="V16" s="609"/>
      <c r="W16" s="609"/>
      <c r="X16" s="609"/>
      <c r="Y16" s="610"/>
      <c r="Z16" s="646">
        <v>0</v>
      </c>
      <c r="AA16" s="646"/>
      <c r="AB16" s="646"/>
      <c r="AC16" s="646"/>
      <c r="AD16" s="647">
        <v>2232</v>
      </c>
      <c r="AE16" s="647"/>
      <c r="AF16" s="647"/>
      <c r="AG16" s="647"/>
      <c r="AH16" s="647"/>
      <c r="AI16" s="647"/>
      <c r="AJ16" s="647"/>
      <c r="AK16" s="647"/>
      <c r="AL16" s="611">
        <v>0</v>
      </c>
      <c r="AM16" s="612"/>
      <c r="AN16" s="612"/>
      <c r="AO16" s="648"/>
      <c r="AP16" s="605" t="s">
        <v>270</v>
      </c>
      <c r="AQ16" s="606"/>
      <c r="AR16" s="606"/>
      <c r="AS16" s="606"/>
      <c r="AT16" s="606"/>
      <c r="AU16" s="606"/>
      <c r="AV16" s="606"/>
      <c r="AW16" s="606"/>
      <c r="AX16" s="606"/>
      <c r="AY16" s="606"/>
      <c r="AZ16" s="606"/>
      <c r="BA16" s="606"/>
      <c r="BB16" s="606"/>
      <c r="BC16" s="606"/>
      <c r="BD16" s="606"/>
      <c r="BE16" s="606"/>
      <c r="BF16" s="607"/>
      <c r="BG16" s="608" t="s">
        <v>235</v>
      </c>
      <c r="BH16" s="609"/>
      <c r="BI16" s="609"/>
      <c r="BJ16" s="609"/>
      <c r="BK16" s="609"/>
      <c r="BL16" s="609"/>
      <c r="BM16" s="609"/>
      <c r="BN16" s="610"/>
      <c r="BO16" s="646" t="s">
        <v>235</v>
      </c>
      <c r="BP16" s="646"/>
      <c r="BQ16" s="646"/>
      <c r="BR16" s="646"/>
      <c r="BS16" s="647" t="s">
        <v>235</v>
      </c>
      <c r="BT16" s="647"/>
      <c r="BU16" s="647"/>
      <c r="BV16" s="647"/>
      <c r="BW16" s="647"/>
      <c r="BX16" s="647"/>
      <c r="BY16" s="647"/>
      <c r="BZ16" s="647"/>
      <c r="CA16" s="647"/>
      <c r="CB16" s="682"/>
      <c r="CD16" s="605" t="s">
        <v>271</v>
      </c>
      <c r="CE16" s="606"/>
      <c r="CF16" s="606"/>
      <c r="CG16" s="606"/>
      <c r="CH16" s="606"/>
      <c r="CI16" s="606"/>
      <c r="CJ16" s="606"/>
      <c r="CK16" s="606"/>
      <c r="CL16" s="606"/>
      <c r="CM16" s="606"/>
      <c r="CN16" s="606"/>
      <c r="CO16" s="606"/>
      <c r="CP16" s="606"/>
      <c r="CQ16" s="607"/>
      <c r="CR16" s="608">
        <v>24391</v>
      </c>
      <c r="CS16" s="609"/>
      <c r="CT16" s="609"/>
      <c r="CU16" s="609"/>
      <c r="CV16" s="609"/>
      <c r="CW16" s="609"/>
      <c r="CX16" s="609"/>
      <c r="CY16" s="610"/>
      <c r="CZ16" s="646">
        <v>0.2</v>
      </c>
      <c r="DA16" s="646"/>
      <c r="DB16" s="646"/>
      <c r="DC16" s="646"/>
      <c r="DD16" s="614" t="s">
        <v>235</v>
      </c>
      <c r="DE16" s="609"/>
      <c r="DF16" s="609"/>
      <c r="DG16" s="609"/>
      <c r="DH16" s="609"/>
      <c r="DI16" s="609"/>
      <c r="DJ16" s="609"/>
      <c r="DK16" s="609"/>
      <c r="DL16" s="609"/>
      <c r="DM16" s="609"/>
      <c r="DN16" s="609"/>
      <c r="DO16" s="609"/>
      <c r="DP16" s="610"/>
      <c r="DQ16" s="614">
        <v>4286</v>
      </c>
      <c r="DR16" s="609"/>
      <c r="DS16" s="609"/>
      <c r="DT16" s="609"/>
      <c r="DU16" s="609"/>
      <c r="DV16" s="609"/>
      <c r="DW16" s="609"/>
      <c r="DX16" s="609"/>
      <c r="DY16" s="609"/>
      <c r="DZ16" s="609"/>
      <c r="EA16" s="609"/>
      <c r="EB16" s="609"/>
      <c r="EC16" s="645"/>
    </row>
    <row r="17" spans="2:133" ht="11.25" customHeight="1" x14ac:dyDescent="0.15">
      <c r="B17" s="605" t="s">
        <v>272</v>
      </c>
      <c r="C17" s="606"/>
      <c r="D17" s="606"/>
      <c r="E17" s="606"/>
      <c r="F17" s="606"/>
      <c r="G17" s="606"/>
      <c r="H17" s="606"/>
      <c r="I17" s="606"/>
      <c r="J17" s="606"/>
      <c r="K17" s="606"/>
      <c r="L17" s="606"/>
      <c r="M17" s="606"/>
      <c r="N17" s="606"/>
      <c r="O17" s="606"/>
      <c r="P17" s="606"/>
      <c r="Q17" s="607"/>
      <c r="R17" s="608">
        <v>26808</v>
      </c>
      <c r="S17" s="609"/>
      <c r="T17" s="609"/>
      <c r="U17" s="609"/>
      <c r="V17" s="609"/>
      <c r="W17" s="609"/>
      <c r="X17" s="609"/>
      <c r="Y17" s="610"/>
      <c r="Z17" s="646">
        <v>0.2</v>
      </c>
      <c r="AA17" s="646"/>
      <c r="AB17" s="646"/>
      <c r="AC17" s="646"/>
      <c r="AD17" s="647">
        <v>26808</v>
      </c>
      <c r="AE17" s="647"/>
      <c r="AF17" s="647"/>
      <c r="AG17" s="647"/>
      <c r="AH17" s="647"/>
      <c r="AI17" s="647"/>
      <c r="AJ17" s="647"/>
      <c r="AK17" s="647"/>
      <c r="AL17" s="611">
        <v>0.5</v>
      </c>
      <c r="AM17" s="612"/>
      <c r="AN17" s="612"/>
      <c r="AO17" s="648"/>
      <c r="AP17" s="605" t="s">
        <v>273</v>
      </c>
      <c r="AQ17" s="606"/>
      <c r="AR17" s="606"/>
      <c r="AS17" s="606"/>
      <c r="AT17" s="606"/>
      <c r="AU17" s="606"/>
      <c r="AV17" s="606"/>
      <c r="AW17" s="606"/>
      <c r="AX17" s="606"/>
      <c r="AY17" s="606"/>
      <c r="AZ17" s="606"/>
      <c r="BA17" s="606"/>
      <c r="BB17" s="606"/>
      <c r="BC17" s="606"/>
      <c r="BD17" s="606"/>
      <c r="BE17" s="606"/>
      <c r="BF17" s="607"/>
      <c r="BG17" s="608" t="s">
        <v>235</v>
      </c>
      <c r="BH17" s="609"/>
      <c r="BI17" s="609"/>
      <c r="BJ17" s="609"/>
      <c r="BK17" s="609"/>
      <c r="BL17" s="609"/>
      <c r="BM17" s="609"/>
      <c r="BN17" s="610"/>
      <c r="BO17" s="646" t="s">
        <v>131</v>
      </c>
      <c r="BP17" s="646"/>
      <c r="BQ17" s="646"/>
      <c r="BR17" s="646"/>
      <c r="BS17" s="647" t="s">
        <v>178</v>
      </c>
      <c r="BT17" s="647"/>
      <c r="BU17" s="647"/>
      <c r="BV17" s="647"/>
      <c r="BW17" s="647"/>
      <c r="BX17" s="647"/>
      <c r="BY17" s="647"/>
      <c r="BZ17" s="647"/>
      <c r="CA17" s="647"/>
      <c r="CB17" s="682"/>
      <c r="CD17" s="605" t="s">
        <v>274</v>
      </c>
      <c r="CE17" s="606"/>
      <c r="CF17" s="606"/>
      <c r="CG17" s="606"/>
      <c r="CH17" s="606"/>
      <c r="CI17" s="606"/>
      <c r="CJ17" s="606"/>
      <c r="CK17" s="606"/>
      <c r="CL17" s="606"/>
      <c r="CM17" s="606"/>
      <c r="CN17" s="606"/>
      <c r="CO17" s="606"/>
      <c r="CP17" s="606"/>
      <c r="CQ17" s="607"/>
      <c r="CR17" s="608">
        <v>392949</v>
      </c>
      <c r="CS17" s="609"/>
      <c r="CT17" s="609"/>
      <c r="CU17" s="609"/>
      <c r="CV17" s="609"/>
      <c r="CW17" s="609"/>
      <c r="CX17" s="609"/>
      <c r="CY17" s="610"/>
      <c r="CZ17" s="646">
        <v>3.2</v>
      </c>
      <c r="DA17" s="646"/>
      <c r="DB17" s="646"/>
      <c r="DC17" s="646"/>
      <c r="DD17" s="614" t="s">
        <v>235</v>
      </c>
      <c r="DE17" s="609"/>
      <c r="DF17" s="609"/>
      <c r="DG17" s="609"/>
      <c r="DH17" s="609"/>
      <c r="DI17" s="609"/>
      <c r="DJ17" s="609"/>
      <c r="DK17" s="609"/>
      <c r="DL17" s="609"/>
      <c r="DM17" s="609"/>
      <c r="DN17" s="609"/>
      <c r="DO17" s="609"/>
      <c r="DP17" s="610"/>
      <c r="DQ17" s="614">
        <v>381295</v>
      </c>
      <c r="DR17" s="609"/>
      <c r="DS17" s="609"/>
      <c r="DT17" s="609"/>
      <c r="DU17" s="609"/>
      <c r="DV17" s="609"/>
      <c r="DW17" s="609"/>
      <c r="DX17" s="609"/>
      <c r="DY17" s="609"/>
      <c r="DZ17" s="609"/>
      <c r="EA17" s="609"/>
      <c r="EB17" s="609"/>
      <c r="EC17" s="645"/>
    </row>
    <row r="18" spans="2:133" ht="11.25" customHeight="1" x14ac:dyDescent="0.15">
      <c r="B18" s="605" t="s">
        <v>275</v>
      </c>
      <c r="C18" s="606"/>
      <c r="D18" s="606"/>
      <c r="E18" s="606"/>
      <c r="F18" s="606"/>
      <c r="G18" s="606"/>
      <c r="H18" s="606"/>
      <c r="I18" s="606"/>
      <c r="J18" s="606"/>
      <c r="K18" s="606"/>
      <c r="L18" s="606"/>
      <c r="M18" s="606"/>
      <c r="N18" s="606"/>
      <c r="O18" s="606"/>
      <c r="P18" s="606"/>
      <c r="Q18" s="607"/>
      <c r="R18" s="608">
        <v>4603</v>
      </c>
      <c r="S18" s="609"/>
      <c r="T18" s="609"/>
      <c r="U18" s="609"/>
      <c r="V18" s="609"/>
      <c r="W18" s="609"/>
      <c r="X18" s="609"/>
      <c r="Y18" s="610"/>
      <c r="Z18" s="646">
        <v>0</v>
      </c>
      <c r="AA18" s="646"/>
      <c r="AB18" s="646"/>
      <c r="AC18" s="646"/>
      <c r="AD18" s="647">
        <v>4603</v>
      </c>
      <c r="AE18" s="647"/>
      <c r="AF18" s="647"/>
      <c r="AG18" s="647"/>
      <c r="AH18" s="647"/>
      <c r="AI18" s="647"/>
      <c r="AJ18" s="647"/>
      <c r="AK18" s="647"/>
      <c r="AL18" s="611">
        <v>0.1</v>
      </c>
      <c r="AM18" s="612"/>
      <c r="AN18" s="612"/>
      <c r="AO18" s="648"/>
      <c r="AP18" s="605" t="s">
        <v>276</v>
      </c>
      <c r="AQ18" s="606"/>
      <c r="AR18" s="606"/>
      <c r="AS18" s="606"/>
      <c r="AT18" s="606"/>
      <c r="AU18" s="606"/>
      <c r="AV18" s="606"/>
      <c r="AW18" s="606"/>
      <c r="AX18" s="606"/>
      <c r="AY18" s="606"/>
      <c r="AZ18" s="606"/>
      <c r="BA18" s="606"/>
      <c r="BB18" s="606"/>
      <c r="BC18" s="606"/>
      <c r="BD18" s="606"/>
      <c r="BE18" s="606"/>
      <c r="BF18" s="607"/>
      <c r="BG18" s="608" t="s">
        <v>235</v>
      </c>
      <c r="BH18" s="609"/>
      <c r="BI18" s="609"/>
      <c r="BJ18" s="609"/>
      <c r="BK18" s="609"/>
      <c r="BL18" s="609"/>
      <c r="BM18" s="609"/>
      <c r="BN18" s="610"/>
      <c r="BO18" s="646" t="s">
        <v>178</v>
      </c>
      <c r="BP18" s="646"/>
      <c r="BQ18" s="646"/>
      <c r="BR18" s="646"/>
      <c r="BS18" s="647" t="s">
        <v>235</v>
      </c>
      <c r="BT18" s="647"/>
      <c r="BU18" s="647"/>
      <c r="BV18" s="647"/>
      <c r="BW18" s="647"/>
      <c r="BX18" s="647"/>
      <c r="BY18" s="647"/>
      <c r="BZ18" s="647"/>
      <c r="CA18" s="647"/>
      <c r="CB18" s="682"/>
      <c r="CD18" s="605" t="s">
        <v>277</v>
      </c>
      <c r="CE18" s="606"/>
      <c r="CF18" s="606"/>
      <c r="CG18" s="606"/>
      <c r="CH18" s="606"/>
      <c r="CI18" s="606"/>
      <c r="CJ18" s="606"/>
      <c r="CK18" s="606"/>
      <c r="CL18" s="606"/>
      <c r="CM18" s="606"/>
      <c r="CN18" s="606"/>
      <c r="CO18" s="606"/>
      <c r="CP18" s="606"/>
      <c r="CQ18" s="607"/>
      <c r="CR18" s="608" t="s">
        <v>235</v>
      </c>
      <c r="CS18" s="609"/>
      <c r="CT18" s="609"/>
      <c r="CU18" s="609"/>
      <c r="CV18" s="609"/>
      <c r="CW18" s="609"/>
      <c r="CX18" s="609"/>
      <c r="CY18" s="610"/>
      <c r="CZ18" s="646" t="s">
        <v>131</v>
      </c>
      <c r="DA18" s="646"/>
      <c r="DB18" s="646"/>
      <c r="DC18" s="646"/>
      <c r="DD18" s="614" t="s">
        <v>235</v>
      </c>
      <c r="DE18" s="609"/>
      <c r="DF18" s="609"/>
      <c r="DG18" s="609"/>
      <c r="DH18" s="609"/>
      <c r="DI18" s="609"/>
      <c r="DJ18" s="609"/>
      <c r="DK18" s="609"/>
      <c r="DL18" s="609"/>
      <c r="DM18" s="609"/>
      <c r="DN18" s="609"/>
      <c r="DO18" s="609"/>
      <c r="DP18" s="610"/>
      <c r="DQ18" s="614" t="s">
        <v>131</v>
      </c>
      <c r="DR18" s="609"/>
      <c r="DS18" s="609"/>
      <c r="DT18" s="609"/>
      <c r="DU18" s="609"/>
      <c r="DV18" s="609"/>
      <c r="DW18" s="609"/>
      <c r="DX18" s="609"/>
      <c r="DY18" s="609"/>
      <c r="DZ18" s="609"/>
      <c r="EA18" s="609"/>
      <c r="EB18" s="609"/>
      <c r="EC18" s="645"/>
    </row>
    <row r="19" spans="2:133" ht="11.25" customHeight="1" x14ac:dyDescent="0.15">
      <c r="B19" s="605" t="s">
        <v>278</v>
      </c>
      <c r="C19" s="606"/>
      <c r="D19" s="606"/>
      <c r="E19" s="606"/>
      <c r="F19" s="606"/>
      <c r="G19" s="606"/>
      <c r="H19" s="606"/>
      <c r="I19" s="606"/>
      <c r="J19" s="606"/>
      <c r="K19" s="606"/>
      <c r="L19" s="606"/>
      <c r="M19" s="606"/>
      <c r="N19" s="606"/>
      <c r="O19" s="606"/>
      <c r="P19" s="606"/>
      <c r="Q19" s="607"/>
      <c r="R19" s="608">
        <v>4603</v>
      </c>
      <c r="S19" s="609"/>
      <c r="T19" s="609"/>
      <c r="U19" s="609"/>
      <c r="V19" s="609"/>
      <c r="W19" s="609"/>
      <c r="X19" s="609"/>
      <c r="Y19" s="610"/>
      <c r="Z19" s="646">
        <v>0</v>
      </c>
      <c r="AA19" s="646"/>
      <c r="AB19" s="646"/>
      <c r="AC19" s="646"/>
      <c r="AD19" s="647">
        <v>4603</v>
      </c>
      <c r="AE19" s="647"/>
      <c r="AF19" s="647"/>
      <c r="AG19" s="647"/>
      <c r="AH19" s="647"/>
      <c r="AI19" s="647"/>
      <c r="AJ19" s="647"/>
      <c r="AK19" s="647"/>
      <c r="AL19" s="611">
        <v>0.1</v>
      </c>
      <c r="AM19" s="612"/>
      <c r="AN19" s="612"/>
      <c r="AO19" s="648"/>
      <c r="AP19" s="605" t="s">
        <v>279</v>
      </c>
      <c r="AQ19" s="606"/>
      <c r="AR19" s="606"/>
      <c r="AS19" s="606"/>
      <c r="AT19" s="606"/>
      <c r="AU19" s="606"/>
      <c r="AV19" s="606"/>
      <c r="AW19" s="606"/>
      <c r="AX19" s="606"/>
      <c r="AY19" s="606"/>
      <c r="AZ19" s="606"/>
      <c r="BA19" s="606"/>
      <c r="BB19" s="606"/>
      <c r="BC19" s="606"/>
      <c r="BD19" s="606"/>
      <c r="BE19" s="606"/>
      <c r="BF19" s="607"/>
      <c r="BG19" s="608" t="s">
        <v>235</v>
      </c>
      <c r="BH19" s="609"/>
      <c r="BI19" s="609"/>
      <c r="BJ19" s="609"/>
      <c r="BK19" s="609"/>
      <c r="BL19" s="609"/>
      <c r="BM19" s="609"/>
      <c r="BN19" s="610"/>
      <c r="BO19" s="646" t="s">
        <v>178</v>
      </c>
      <c r="BP19" s="646"/>
      <c r="BQ19" s="646"/>
      <c r="BR19" s="646"/>
      <c r="BS19" s="647" t="s">
        <v>131</v>
      </c>
      <c r="BT19" s="647"/>
      <c r="BU19" s="647"/>
      <c r="BV19" s="647"/>
      <c r="BW19" s="647"/>
      <c r="BX19" s="647"/>
      <c r="BY19" s="647"/>
      <c r="BZ19" s="647"/>
      <c r="CA19" s="647"/>
      <c r="CB19" s="682"/>
      <c r="CD19" s="605" t="s">
        <v>280</v>
      </c>
      <c r="CE19" s="606"/>
      <c r="CF19" s="606"/>
      <c r="CG19" s="606"/>
      <c r="CH19" s="606"/>
      <c r="CI19" s="606"/>
      <c r="CJ19" s="606"/>
      <c r="CK19" s="606"/>
      <c r="CL19" s="606"/>
      <c r="CM19" s="606"/>
      <c r="CN19" s="606"/>
      <c r="CO19" s="606"/>
      <c r="CP19" s="606"/>
      <c r="CQ19" s="607"/>
      <c r="CR19" s="608" t="s">
        <v>235</v>
      </c>
      <c r="CS19" s="609"/>
      <c r="CT19" s="609"/>
      <c r="CU19" s="609"/>
      <c r="CV19" s="609"/>
      <c r="CW19" s="609"/>
      <c r="CX19" s="609"/>
      <c r="CY19" s="610"/>
      <c r="CZ19" s="646" t="s">
        <v>178</v>
      </c>
      <c r="DA19" s="646"/>
      <c r="DB19" s="646"/>
      <c r="DC19" s="646"/>
      <c r="DD19" s="614" t="s">
        <v>235</v>
      </c>
      <c r="DE19" s="609"/>
      <c r="DF19" s="609"/>
      <c r="DG19" s="609"/>
      <c r="DH19" s="609"/>
      <c r="DI19" s="609"/>
      <c r="DJ19" s="609"/>
      <c r="DK19" s="609"/>
      <c r="DL19" s="609"/>
      <c r="DM19" s="609"/>
      <c r="DN19" s="609"/>
      <c r="DO19" s="609"/>
      <c r="DP19" s="610"/>
      <c r="DQ19" s="614" t="s">
        <v>235</v>
      </c>
      <c r="DR19" s="609"/>
      <c r="DS19" s="609"/>
      <c r="DT19" s="609"/>
      <c r="DU19" s="609"/>
      <c r="DV19" s="609"/>
      <c r="DW19" s="609"/>
      <c r="DX19" s="609"/>
      <c r="DY19" s="609"/>
      <c r="DZ19" s="609"/>
      <c r="EA19" s="609"/>
      <c r="EB19" s="609"/>
      <c r="EC19" s="645"/>
    </row>
    <row r="20" spans="2:133" ht="11.25" customHeight="1" x14ac:dyDescent="0.15">
      <c r="B20" s="683" t="s">
        <v>281</v>
      </c>
      <c r="C20" s="684"/>
      <c r="D20" s="684"/>
      <c r="E20" s="684"/>
      <c r="F20" s="684"/>
      <c r="G20" s="684"/>
      <c r="H20" s="684"/>
      <c r="I20" s="684"/>
      <c r="J20" s="684"/>
      <c r="K20" s="684"/>
      <c r="L20" s="684"/>
      <c r="M20" s="684"/>
      <c r="N20" s="684"/>
      <c r="O20" s="684"/>
      <c r="P20" s="684"/>
      <c r="Q20" s="685"/>
      <c r="R20" s="608" t="s">
        <v>178</v>
      </c>
      <c r="S20" s="609"/>
      <c r="T20" s="609"/>
      <c r="U20" s="609"/>
      <c r="V20" s="609"/>
      <c r="W20" s="609"/>
      <c r="X20" s="609"/>
      <c r="Y20" s="610"/>
      <c r="Z20" s="646" t="s">
        <v>131</v>
      </c>
      <c r="AA20" s="646"/>
      <c r="AB20" s="646"/>
      <c r="AC20" s="646"/>
      <c r="AD20" s="647" t="s">
        <v>235</v>
      </c>
      <c r="AE20" s="647"/>
      <c r="AF20" s="647"/>
      <c r="AG20" s="647"/>
      <c r="AH20" s="647"/>
      <c r="AI20" s="647"/>
      <c r="AJ20" s="647"/>
      <c r="AK20" s="647"/>
      <c r="AL20" s="611" t="s">
        <v>235</v>
      </c>
      <c r="AM20" s="612"/>
      <c r="AN20" s="612"/>
      <c r="AO20" s="648"/>
      <c r="AP20" s="605" t="s">
        <v>282</v>
      </c>
      <c r="AQ20" s="606"/>
      <c r="AR20" s="606"/>
      <c r="AS20" s="606"/>
      <c r="AT20" s="606"/>
      <c r="AU20" s="606"/>
      <c r="AV20" s="606"/>
      <c r="AW20" s="606"/>
      <c r="AX20" s="606"/>
      <c r="AY20" s="606"/>
      <c r="AZ20" s="606"/>
      <c r="BA20" s="606"/>
      <c r="BB20" s="606"/>
      <c r="BC20" s="606"/>
      <c r="BD20" s="606"/>
      <c r="BE20" s="606"/>
      <c r="BF20" s="607"/>
      <c r="BG20" s="608" t="s">
        <v>235</v>
      </c>
      <c r="BH20" s="609"/>
      <c r="BI20" s="609"/>
      <c r="BJ20" s="609"/>
      <c r="BK20" s="609"/>
      <c r="BL20" s="609"/>
      <c r="BM20" s="609"/>
      <c r="BN20" s="610"/>
      <c r="BO20" s="646" t="s">
        <v>235</v>
      </c>
      <c r="BP20" s="646"/>
      <c r="BQ20" s="646"/>
      <c r="BR20" s="646"/>
      <c r="BS20" s="647" t="s">
        <v>235</v>
      </c>
      <c r="BT20" s="647"/>
      <c r="BU20" s="647"/>
      <c r="BV20" s="647"/>
      <c r="BW20" s="647"/>
      <c r="BX20" s="647"/>
      <c r="BY20" s="647"/>
      <c r="BZ20" s="647"/>
      <c r="CA20" s="647"/>
      <c r="CB20" s="682"/>
      <c r="CD20" s="605" t="s">
        <v>283</v>
      </c>
      <c r="CE20" s="606"/>
      <c r="CF20" s="606"/>
      <c r="CG20" s="606"/>
      <c r="CH20" s="606"/>
      <c r="CI20" s="606"/>
      <c r="CJ20" s="606"/>
      <c r="CK20" s="606"/>
      <c r="CL20" s="606"/>
      <c r="CM20" s="606"/>
      <c r="CN20" s="606"/>
      <c r="CO20" s="606"/>
      <c r="CP20" s="606"/>
      <c r="CQ20" s="607"/>
      <c r="CR20" s="608">
        <v>12167893</v>
      </c>
      <c r="CS20" s="609"/>
      <c r="CT20" s="609"/>
      <c r="CU20" s="609"/>
      <c r="CV20" s="609"/>
      <c r="CW20" s="609"/>
      <c r="CX20" s="609"/>
      <c r="CY20" s="610"/>
      <c r="CZ20" s="646">
        <v>100</v>
      </c>
      <c r="DA20" s="646"/>
      <c r="DB20" s="646"/>
      <c r="DC20" s="646"/>
      <c r="DD20" s="614">
        <v>1123821</v>
      </c>
      <c r="DE20" s="609"/>
      <c r="DF20" s="609"/>
      <c r="DG20" s="609"/>
      <c r="DH20" s="609"/>
      <c r="DI20" s="609"/>
      <c r="DJ20" s="609"/>
      <c r="DK20" s="609"/>
      <c r="DL20" s="609"/>
      <c r="DM20" s="609"/>
      <c r="DN20" s="609"/>
      <c r="DO20" s="609"/>
      <c r="DP20" s="610"/>
      <c r="DQ20" s="614">
        <v>5943911</v>
      </c>
      <c r="DR20" s="609"/>
      <c r="DS20" s="609"/>
      <c r="DT20" s="609"/>
      <c r="DU20" s="609"/>
      <c r="DV20" s="609"/>
      <c r="DW20" s="609"/>
      <c r="DX20" s="609"/>
      <c r="DY20" s="609"/>
      <c r="DZ20" s="609"/>
      <c r="EA20" s="609"/>
      <c r="EB20" s="609"/>
      <c r="EC20" s="645"/>
    </row>
    <row r="21" spans="2:133" ht="11.25" customHeight="1" x14ac:dyDescent="0.15">
      <c r="B21" s="605" t="s">
        <v>284</v>
      </c>
      <c r="C21" s="606"/>
      <c r="D21" s="606"/>
      <c r="E21" s="606"/>
      <c r="F21" s="606"/>
      <c r="G21" s="606"/>
      <c r="H21" s="606"/>
      <c r="I21" s="606"/>
      <c r="J21" s="606"/>
      <c r="K21" s="606"/>
      <c r="L21" s="606"/>
      <c r="M21" s="606"/>
      <c r="N21" s="606"/>
      <c r="O21" s="606"/>
      <c r="P21" s="606"/>
      <c r="Q21" s="607"/>
      <c r="R21" s="608">
        <v>1325550</v>
      </c>
      <c r="S21" s="609"/>
      <c r="T21" s="609"/>
      <c r="U21" s="609"/>
      <c r="V21" s="609"/>
      <c r="W21" s="609"/>
      <c r="X21" s="609"/>
      <c r="Y21" s="610"/>
      <c r="Z21" s="646">
        <v>10.199999999999999</v>
      </c>
      <c r="AA21" s="646"/>
      <c r="AB21" s="646"/>
      <c r="AC21" s="646"/>
      <c r="AD21" s="647">
        <v>1097284</v>
      </c>
      <c r="AE21" s="647"/>
      <c r="AF21" s="647"/>
      <c r="AG21" s="647"/>
      <c r="AH21" s="647"/>
      <c r="AI21" s="647"/>
      <c r="AJ21" s="647"/>
      <c r="AK21" s="647"/>
      <c r="AL21" s="611">
        <v>21.9</v>
      </c>
      <c r="AM21" s="612"/>
      <c r="AN21" s="612"/>
      <c r="AO21" s="648"/>
      <c r="AP21" s="605" t="s">
        <v>285</v>
      </c>
      <c r="AQ21" s="686"/>
      <c r="AR21" s="686"/>
      <c r="AS21" s="686"/>
      <c r="AT21" s="686"/>
      <c r="AU21" s="686"/>
      <c r="AV21" s="686"/>
      <c r="AW21" s="686"/>
      <c r="AX21" s="686"/>
      <c r="AY21" s="686"/>
      <c r="AZ21" s="686"/>
      <c r="BA21" s="686"/>
      <c r="BB21" s="686"/>
      <c r="BC21" s="686"/>
      <c r="BD21" s="686"/>
      <c r="BE21" s="686"/>
      <c r="BF21" s="687"/>
      <c r="BG21" s="608" t="s">
        <v>235</v>
      </c>
      <c r="BH21" s="609"/>
      <c r="BI21" s="609"/>
      <c r="BJ21" s="609"/>
      <c r="BK21" s="609"/>
      <c r="BL21" s="609"/>
      <c r="BM21" s="609"/>
      <c r="BN21" s="610"/>
      <c r="BO21" s="646" t="s">
        <v>235</v>
      </c>
      <c r="BP21" s="646"/>
      <c r="BQ21" s="646"/>
      <c r="BR21" s="646"/>
      <c r="BS21" s="647" t="s">
        <v>131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286</v>
      </c>
      <c r="C22" s="606"/>
      <c r="D22" s="606"/>
      <c r="E22" s="606"/>
      <c r="F22" s="606"/>
      <c r="G22" s="606"/>
      <c r="H22" s="606"/>
      <c r="I22" s="606"/>
      <c r="J22" s="606"/>
      <c r="K22" s="606"/>
      <c r="L22" s="606"/>
      <c r="M22" s="606"/>
      <c r="N22" s="606"/>
      <c r="O22" s="606"/>
      <c r="P22" s="606"/>
      <c r="Q22" s="607"/>
      <c r="R22" s="608">
        <v>1097284</v>
      </c>
      <c r="S22" s="609"/>
      <c r="T22" s="609"/>
      <c r="U22" s="609"/>
      <c r="V22" s="609"/>
      <c r="W22" s="609"/>
      <c r="X22" s="609"/>
      <c r="Y22" s="610"/>
      <c r="Z22" s="646">
        <v>8.4</v>
      </c>
      <c r="AA22" s="646"/>
      <c r="AB22" s="646"/>
      <c r="AC22" s="646"/>
      <c r="AD22" s="647">
        <v>1097284</v>
      </c>
      <c r="AE22" s="647"/>
      <c r="AF22" s="647"/>
      <c r="AG22" s="647"/>
      <c r="AH22" s="647"/>
      <c r="AI22" s="647"/>
      <c r="AJ22" s="647"/>
      <c r="AK22" s="647"/>
      <c r="AL22" s="611">
        <v>21.9</v>
      </c>
      <c r="AM22" s="612"/>
      <c r="AN22" s="612"/>
      <c r="AO22" s="648"/>
      <c r="AP22" s="605" t="s">
        <v>287</v>
      </c>
      <c r="AQ22" s="686"/>
      <c r="AR22" s="686"/>
      <c r="AS22" s="686"/>
      <c r="AT22" s="686"/>
      <c r="AU22" s="686"/>
      <c r="AV22" s="686"/>
      <c r="AW22" s="686"/>
      <c r="AX22" s="686"/>
      <c r="AY22" s="686"/>
      <c r="AZ22" s="686"/>
      <c r="BA22" s="686"/>
      <c r="BB22" s="686"/>
      <c r="BC22" s="686"/>
      <c r="BD22" s="686"/>
      <c r="BE22" s="686"/>
      <c r="BF22" s="687"/>
      <c r="BG22" s="608" t="s">
        <v>235</v>
      </c>
      <c r="BH22" s="609"/>
      <c r="BI22" s="609"/>
      <c r="BJ22" s="609"/>
      <c r="BK22" s="609"/>
      <c r="BL22" s="609"/>
      <c r="BM22" s="609"/>
      <c r="BN22" s="610"/>
      <c r="BO22" s="646" t="s">
        <v>235</v>
      </c>
      <c r="BP22" s="646"/>
      <c r="BQ22" s="646"/>
      <c r="BR22" s="646"/>
      <c r="BS22" s="647" t="s">
        <v>131</v>
      </c>
      <c r="BT22" s="647"/>
      <c r="BU22" s="647"/>
      <c r="BV22" s="647"/>
      <c r="BW22" s="647"/>
      <c r="BX22" s="647"/>
      <c r="BY22" s="647"/>
      <c r="BZ22" s="647"/>
      <c r="CA22" s="647"/>
      <c r="CB22" s="682"/>
      <c r="CD22" s="660" t="s">
        <v>288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289</v>
      </c>
      <c r="C23" s="606"/>
      <c r="D23" s="606"/>
      <c r="E23" s="606"/>
      <c r="F23" s="606"/>
      <c r="G23" s="606"/>
      <c r="H23" s="606"/>
      <c r="I23" s="606"/>
      <c r="J23" s="606"/>
      <c r="K23" s="606"/>
      <c r="L23" s="606"/>
      <c r="M23" s="606"/>
      <c r="N23" s="606"/>
      <c r="O23" s="606"/>
      <c r="P23" s="606"/>
      <c r="Q23" s="607"/>
      <c r="R23" s="608">
        <v>228266</v>
      </c>
      <c r="S23" s="609"/>
      <c r="T23" s="609"/>
      <c r="U23" s="609"/>
      <c r="V23" s="609"/>
      <c r="W23" s="609"/>
      <c r="X23" s="609"/>
      <c r="Y23" s="610"/>
      <c r="Z23" s="646">
        <v>1.8</v>
      </c>
      <c r="AA23" s="646"/>
      <c r="AB23" s="646"/>
      <c r="AC23" s="646"/>
      <c r="AD23" s="647" t="s">
        <v>131</v>
      </c>
      <c r="AE23" s="647"/>
      <c r="AF23" s="647"/>
      <c r="AG23" s="647"/>
      <c r="AH23" s="647"/>
      <c r="AI23" s="647"/>
      <c r="AJ23" s="647"/>
      <c r="AK23" s="647"/>
      <c r="AL23" s="611" t="s">
        <v>131</v>
      </c>
      <c r="AM23" s="612"/>
      <c r="AN23" s="612"/>
      <c r="AO23" s="648"/>
      <c r="AP23" s="605" t="s">
        <v>290</v>
      </c>
      <c r="AQ23" s="686"/>
      <c r="AR23" s="686"/>
      <c r="AS23" s="686"/>
      <c r="AT23" s="686"/>
      <c r="AU23" s="686"/>
      <c r="AV23" s="686"/>
      <c r="AW23" s="686"/>
      <c r="AX23" s="686"/>
      <c r="AY23" s="686"/>
      <c r="AZ23" s="686"/>
      <c r="BA23" s="686"/>
      <c r="BB23" s="686"/>
      <c r="BC23" s="686"/>
      <c r="BD23" s="686"/>
      <c r="BE23" s="686"/>
      <c r="BF23" s="687"/>
      <c r="BG23" s="608" t="s">
        <v>235</v>
      </c>
      <c r="BH23" s="609"/>
      <c r="BI23" s="609"/>
      <c r="BJ23" s="609"/>
      <c r="BK23" s="609"/>
      <c r="BL23" s="609"/>
      <c r="BM23" s="609"/>
      <c r="BN23" s="610"/>
      <c r="BO23" s="646" t="s">
        <v>131</v>
      </c>
      <c r="BP23" s="646"/>
      <c r="BQ23" s="646"/>
      <c r="BR23" s="646"/>
      <c r="BS23" s="647" t="s">
        <v>235</v>
      </c>
      <c r="BT23" s="647"/>
      <c r="BU23" s="647"/>
      <c r="BV23" s="647"/>
      <c r="BW23" s="647"/>
      <c r="BX23" s="647"/>
      <c r="BY23" s="647"/>
      <c r="BZ23" s="647"/>
      <c r="CA23" s="647"/>
      <c r="CB23" s="682"/>
      <c r="CD23" s="660" t="s">
        <v>229</v>
      </c>
      <c r="CE23" s="661"/>
      <c r="CF23" s="661"/>
      <c r="CG23" s="661"/>
      <c r="CH23" s="661"/>
      <c r="CI23" s="661"/>
      <c r="CJ23" s="661"/>
      <c r="CK23" s="661"/>
      <c r="CL23" s="661"/>
      <c r="CM23" s="661"/>
      <c r="CN23" s="661"/>
      <c r="CO23" s="661"/>
      <c r="CP23" s="661"/>
      <c r="CQ23" s="662"/>
      <c r="CR23" s="660" t="s">
        <v>291</v>
      </c>
      <c r="CS23" s="661"/>
      <c r="CT23" s="661"/>
      <c r="CU23" s="661"/>
      <c r="CV23" s="661"/>
      <c r="CW23" s="661"/>
      <c r="CX23" s="661"/>
      <c r="CY23" s="662"/>
      <c r="CZ23" s="660" t="s">
        <v>292</v>
      </c>
      <c r="DA23" s="661"/>
      <c r="DB23" s="661"/>
      <c r="DC23" s="662"/>
      <c r="DD23" s="660" t="s">
        <v>293</v>
      </c>
      <c r="DE23" s="661"/>
      <c r="DF23" s="661"/>
      <c r="DG23" s="661"/>
      <c r="DH23" s="661"/>
      <c r="DI23" s="661"/>
      <c r="DJ23" s="661"/>
      <c r="DK23" s="662"/>
      <c r="DL23" s="698" t="s">
        <v>294</v>
      </c>
      <c r="DM23" s="699"/>
      <c r="DN23" s="699"/>
      <c r="DO23" s="699"/>
      <c r="DP23" s="699"/>
      <c r="DQ23" s="699"/>
      <c r="DR23" s="699"/>
      <c r="DS23" s="699"/>
      <c r="DT23" s="699"/>
      <c r="DU23" s="699"/>
      <c r="DV23" s="700"/>
      <c r="DW23" s="660" t="s">
        <v>295</v>
      </c>
      <c r="DX23" s="661"/>
      <c r="DY23" s="661"/>
      <c r="DZ23" s="661"/>
      <c r="EA23" s="661"/>
      <c r="EB23" s="661"/>
      <c r="EC23" s="662"/>
    </row>
    <row r="24" spans="2:133" ht="11.25" customHeight="1" x14ac:dyDescent="0.15">
      <c r="B24" s="605" t="s">
        <v>296</v>
      </c>
      <c r="C24" s="606"/>
      <c r="D24" s="606"/>
      <c r="E24" s="606"/>
      <c r="F24" s="606"/>
      <c r="G24" s="606"/>
      <c r="H24" s="606"/>
      <c r="I24" s="606"/>
      <c r="J24" s="606"/>
      <c r="K24" s="606"/>
      <c r="L24" s="606"/>
      <c r="M24" s="606"/>
      <c r="N24" s="606"/>
      <c r="O24" s="606"/>
      <c r="P24" s="606"/>
      <c r="Q24" s="607"/>
      <c r="R24" s="608" t="s">
        <v>235</v>
      </c>
      <c r="S24" s="609"/>
      <c r="T24" s="609"/>
      <c r="U24" s="609"/>
      <c r="V24" s="609"/>
      <c r="W24" s="609"/>
      <c r="X24" s="609"/>
      <c r="Y24" s="610"/>
      <c r="Z24" s="646" t="s">
        <v>235</v>
      </c>
      <c r="AA24" s="646"/>
      <c r="AB24" s="646"/>
      <c r="AC24" s="646"/>
      <c r="AD24" s="647" t="s">
        <v>235</v>
      </c>
      <c r="AE24" s="647"/>
      <c r="AF24" s="647"/>
      <c r="AG24" s="647"/>
      <c r="AH24" s="647"/>
      <c r="AI24" s="647"/>
      <c r="AJ24" s="647"/>
      <c r="AK24" s="647"/>
      <c r="AL24" s="611" t="s">
        <v>178</v>
      </c>
      <c r="AM24" s="612"/>
      <c r="AN24" s="612"/>
      <c r="AO24" s="648"/>
      <c r="AP24" s="605" t="s">
        <v>297</v>
      </c>
      <c r="AQ24" s="686"/>
      <c r="AR24" s="686"/>
      <c r="AS24" s="686"/>
      <c r="AT24" s="686"/>
      <c r="AU24" s="686"/>
      <c r="AV24" s="686"/>
      <c r="AW24" s="686"/>
      <c r="AX24" s="686"/>
      <c r="AY24" s="686"/>
      <c r="AZ24" s="686"/>
      <c r="BA24" s="686"/>
      <c r="BB24" s="686"/>
      <c r="BC24" s="686"/>
      <c r="BD24" s="686"/>
      <c r="BE24" s="686"/>
      <c r="BF24" s="687"/>
      <c r="BG24" s="608" t="s">
        <v>178</v>
      </c>
      <c r="BH24" s="609"/>
      <c r="BI24" s="609"/>
      <c r="BJ24" s="609"/>
      <c r="BK24" s="609"/>
      <c r="BL24" s="609"/>
      <c r="BM24" s="609"/>
      <c r="BN24" s="610"/>
      <c r="BO24" s="646" t="s">
        <v>235</v>
      </c>
      <c r="BP24" s="646"/>
      <c r="BQ24" s="646"/>
      <c r="BR24" s="646"/>
      <c r="BS24" s="647" t="s">
        <v>235</v>
      </c>
      <c r="BT24" s="647"/>
      <c r="BU24" s="647"/>
      <c r="BV24" s="647"/>
      <c r="BW24" s="647"/>
      <c r="BX24" s="647"/>
      <c r="BY24" s="647"/>
      <c r="BZ24" s="647"/>
      <c r="CA24" s="647"/>
      <c r="CB24" s="682"/>
      <c r="CD24" s="666" t="s">
        <v>298</v>
      </c>
      <c r="CE24" s="667"/>
      <c r="CF24" s="667"/>
      <c r="CG24" s="667"/>
      <c r="CH24" s="667"/>
      <c r="CI24" s="667"/>
      <c r="CJ24" s="667"/>
      <c r="CK24" s="667"/>
      <c r="CL24" s="667"/>
      <c r="CM24" s="667"/>
      <c r="CN24" s="667"/>
      <c r="CO24" s="667"/>
      <c r="CP24" s="667"/>
      <c r="CQ24" s="668"/>
      <c r="CR24" s="663">
        <v>2729102</v>
      </c>
      <c r="CS24" s="664"/>
      <c r="CT24" s="664"/>
      <c r="CU24" s="664"/>
      <c r="CV24" s="664"/>
      <c r="CW24" s="664"/>
      <c r="CX24" s="664"/>
      <c r="CY24" s="689"/>
      <c r="CZ24" s="690">
        <v>22.4</v>
      </c>
      <c r="DA24" s="672"/>
      <c r="DB24" s="672"/>
      <c r="DC24" s="692"/>
      <c r="DD24" s="688">
        <v>1974280</v>
      </c>
      <c r="DE24" s="664"/>
      <c r="DF24" s="664"/>
      <c r="DG24" s="664"/>
      <c r="DH24" s="664"/>
      <c r="DI24" s="664"/>
      <c r="DJ24" s="664"/>
      <c r="DK24" s="689"/>
      <c r="DL24" s="688">
        <v>1822572</v>
      </c>
      <c r="DM24" s="664"/>
      <c r="DN24" s="664"/>
      <c r="DO24" s="664"/>
      <c r="DP24" s="664"/>
      <c r="DQ24" s="664"/>
      <c r="DR24" s="664"/>
      <c r="DS24" s="664"/>
      <c r="DT24" s="664"/>
      <c r="DU24" s="664"/>
      <c r="DV24" s="689"/>
      <c r="DW24" s="690">
        <v>36</v>
      </c>
      <c r="DX24" s="672"/>
      <c r="DY24" s="672"/>
      <c r="DZ24" s="672"/>
      <c r="EA24" s="672"/>
      <c r="EB24" s="672"/>
      <c r="EC24" s="691"/>
    </row>
    <row r="25" spans="2:133" ht="11.25" customHeight="1" x14ac:dyDescent="0.15">
      <c r="B25" s="605" t="s">
        <v>299</v>
      </c>
      <c r="C25" s="606"/>
      <c r="D25" s="606"/>
      <c r="E25" s="606"/>
      <c r="F25" s="606"/>
      <c r="G25" s="606"/>
      <c r="H25" s="606"/>
      <c r="I25" s="606"/>
      <c r="J25" s="606"/>
      <c r="K25" s="606"/>
      <c r="L25" s="606"/>
      <c r="M25" s="606"/>
      <c r="N25" s="606"/>
      <c r="O25" s="606"/>
      <c r="P25" s="606"/>
      <c r="Q25" s="607"/>
      <c r="R25" s="608">
        <v>3909839</v>
      </c>
      <c r="S25" s="609"/>
      <c r="T25" s="609"/>
      <c r="U25" s="609"/>
      <c r="V25" s="609"/>
      <c r="W25" s="609"/>
      <c r="X25" s="609"/>
      <c r="Y25" s="610"/>
      <c r="Z25" s="646">
        <v>30.1</v>
      </c>
      <c r="AA25" s="646"/>
      <c r="AB25" s="646"/>
      <c r="AC25" s="646"/>
      <c r="AD25" s="647">
        <v>3681572</v>
      </c>
      <c r="AE25" s="647"/>
      <c r="AF25" s="647"/>
      <c r="AG25" s="647"/>
      <c r="AH25" s="647"/>
      <c r="AI25" s="647"/>
      <c r="AJ25" s="647"/>
      <c r="AK25" s="647"/>
      <c r="AL25" s="611">
        <v>73.5</v>
      </c>
      <c r="AM25" s="612"/>
      <c r="AN25" s="612"/>
      <c r="AO25" s="648"/>
      <c r="AP25" s="605" t="s">
        <v>300</v>
      </c>
      <c r="AQ25" s="686"/>
      <c r="AR25" s="686"/>
      <c r="AS25" s="686"/>
      <c r="AT25" s="686"/>
      <c r="AU25" s="686"/>
      <c r="AV25" s="686"/>
      <c r="AW25" s="686"/>
      <c r="AX25" s="686"/>
      <c r="AY25" s="686"/>
      <c r="AZ25" s="686"/>
      <c r="BA25" s="686"/>
      <c r="BB25" s="686"/>
      <c r="BC25" s="686"/>
      <c r="BD25" s="686"/>
      <c r="BE25" s="686"/>
      <c r="BF25" s="687"/>
      <c r="BG25" s="608" t="s">
        <v>235</v>
      </c>
      <c r="BH25" s="609"/>
      <c r="BI25" s="609"/>
      <c r="BJ25" s="609"/>
      <c r="BK25" s="609"/>
      <c r="BL25" s="609"/>
      <c r="BM25" s="609"/>
      <c r="BN25" s="610"/>
      <c r="BO25" s="646" t="s">
        <v>178</v>
      </c>
      <c r="BP25" s="646"/>
      <c r="BQ25" s="646"/>
      <c r="BR25" s="646"/>
      <c r="BS25" s="647" t="s">
        <v>235</v>
      </c>
      <c r="BT25" s="647"/>
      <c r="BU25" s="647"/>
      <c r="BV25" s="647"/>
      <c r="BW25" s="647"/>
      <c r="BX25" s="647"/>
      <c r="BY25" s="647"/>
      <c r="BZ25" s="647"/>
      <c r="CA25" s="647"/>
      <c r="CB25" s="682"/>
      <c r="CD25" s="605" t="s">
        <v>301</v>
      </c>
      <c r="CE25" s="606"/>
      <c r="CF25" s="606"/>
      <c r="CG25" s="606"/>
      <c r="CH25" s="606"/>
      <c r="CI25" s="606"/>
      <c r="CJ25" s="606"/>
      <c r="CK25" s="606"/>
      <c r="CL25" s="606"/>
      <c r="CM25" s="606"/>
      <c r="CN25" s="606"/>
      <c r="CO25" s="606"/>
      <c r="CP25" s="606"/>
      <c r="CQ25" s="607"/>
      <c r="CR25" s="608">
        <v>1408013</v>
      </c>
      <c r="CS25" s="621"/>
      <c r="CT25" s="621"/>
      <c r="CU25" s="621"/>
      <c r="CV25" s="621"/>
      <c r="CW25" s="621"/>
      <c r="CX25" s="621"/>
      <c r="CY25" s="622"/>
      <c r="CZ25" s="611">
        <v>11.6</v>
      </c>
      <c r="DA25" s="623"/>
      <c r="DB25" s="623"/>
      <c r="DC25" s="624"/>
      <c r="DD25" s="614">
        <v>1249304</v>
      </c>
      <c r="DE25" s="621"/>
      <c r="DF25" s="621"/>
      <c r="DG25" s="621"/>
      <c r="DH25" s="621"/>
      <c r="DI25" s="621"/>
      <c r="DJ25" s="621"/>
      <c r="DK25" s="622"/>
      <c r="DL25" s="614">
        <v>1104386</v>
      </c>
      <c r="DM25" s="621"/>
      <c r="DN25" s="621"/>
      <c r="DO25" s="621"/>
      <c r="DP25" s="621"/>
      <c r="DQ25" s="621"/>
      <c r="DR25" s="621"/>
      <c r="DS25" s="621"/>
      <c r="DT25" s="621"/>
      <c r="DU25" s="621"/>
      <c r="DV25" s="622"/>
      <c r="DW25" s="611">
        <v>21.8</v>
      </c>
      <c r="DX25" s="623"/>
      <c r="DY25" s="623"/>
      <c r="DZ25" s="623"/>
      <c r="EA25" s="623"/>
      <c r="EB25" s="623"/>
      <c r="EC25" s="635"/>
    </row>
    <row r="26" spans="2:133" ht="11.25" customHeight="1" x14ac:dyDescent="0.15">
      <c r="B26" s="605" t="s">
        <v>302</v>
      </c>
      <c r="C26" s="606"/>
      <c r="D26" s="606"/>
      <c r="E26" s="606"/>
      <c r="F26" s="606"/>
      <c r="G26" s="606"/>
      <c r="H26" s="606"/>
      <c r="I26" s="606"/>
      <c r="J26" s="606"/>
      <c r="K26" s="606"/>
      <c r="L26" s="606"/>
      <c r="M26" s="606"/>
      <c r="N26" s="606"/>
      <c r="O26" s="606"/>
      <c r="P26" s="606"/>
      <c r="Q26" s="607"/>
      <c r="R26" s="608">
        <v>1227</v>
      </c>
      <c r="S26" s="609"/>
      <c r="T26" s="609"/>
      <c r="U26" s="609"/>
      <c r="V26" s="609"/>
      <c r="W26" s="609"/>
      <c r="X26" s="609"/>
      <c r="Y26" s="610"/>
      <c r="Z26" s="646">
        <v>0</v>
      </c>
      <c r="AA26" s="646"/>
      <c r="AB26" s="646"/>
      <c r="AC26" s="646"/>
      <c r="AD26" s="647">
        <v>1227</v>
      </c>
      <c r="AE26" s="647"/>
      <c r="AF26" s="647"/>
      <c r="AG26" s="647"/>
      <c r="AH26" s="647"/>
      <c r="AI26" s="647"/>
      <c r="AJ26" s="647"/>
      <c r="AK26" s="647"/>
      <c r="AL26" s="611">
        <v>0</v>
      </c>
      <c r="AM26" s="612"/>
      <c r="AN26" s="612"/>
      <c r="AO26" s="648"/>
      <c r="AP26" s="605" t="s">
        <v>303</v>
      </c>
      <c r="AQ26" s="686"/>
      <c r="AR26" s="686"/>
      <c r="AS26" s="686"/>
      <c r="AT26" s="686"/>
      <c r="AU26" s="686"/>
      <c r="AV26" s="686"/>
      <c r="AW26" s="686"/>
      <c r="AX26" s="686"/>
      <c r="AY26" s="686"/>
      <c r="AZ26" s="686"/>
      <c r="BA26" s="686"/>
      <c r="BB26" s="686"/>
      <c r="BC26" s="686"/>
      <c r="BD26" s="686"/>
      <c r="BE26" s="686"/>
      <c r="BF26" s="687"/>
      <c r="BG26" s="608" t="s">
        <v>235</v>
      </c>
      <c r="BH26" s="609"/>
      <c r="BI26" s="609"/>
      <c r="BJ26" s="609"/>
      <c r="BK26" s="609"/>
      <c r="BL26" s="609"/>
      <c r="BM26" s="609"/>
      <c r="BN26" s="610"/>
      <c r="BO26" s="646" t="s">
        <v>131</v>
      </c>
      <c r="BP26" s="646"/>
      <c r="BQ26" s="646"/>
      <c r="BR26" s="646"/>
      <c r="BS26" s="647" t="s">
        <v>131</v>
      </c>
      <c r="BT26" s="647"/>
      <c r="BU26" s="647"/>
      <c r="BV26" s="647"/>
      <c r="BW26" s="647"/>
      <c r="BX26" s="647"/>
      <c r="BY26" s="647"/>
      <c r="BZ26" s="647"/>
      <c r="CA26" s="647"/>
      <c r="CB26" s="682"/>
      <c r="CD26" s="605" t="s">
        <v>304</v>
      </c>
      <c r="CE26" s="606"/>
      <c r="CF26" s="606"/>
      <c r="CG26" s="606"/>
      <c r="CH26" s="606"/>
      <c r="CI26" s="606"/>
      <c r="CJ26" s="606"/>
      <c r="CK26" s="606"/>
      <c r="CL26" s="606"/>
      <c r="CM26" s="606"/>
      <c r="CN26" s="606"/>
      <c r="CO26" s="606"/>
      <c r="CP26" s="606"/>
      <c r="CQ26" s="607"/>
      <c r="CR26" s="608">
        <v>719031</v>
      </c>
      <c r="CS26" s="609"/>
      <c r="CT26" s="609"/>
      <c r="CU26" s="609"/>
      <c r="CV26" s="609"/>
      <c r="CW26" s="609"/>
      <c r="CX26" s="609"/>
      <c r="CY26" s="610"/>
      <c r="CZ26" s="611">
        <v>5.9</v>
      </c>
      <c r="DA26" s="623"/>
      <c r="DB26" s="623"/>
      <c r="DC26" s="624"/>
      <c r="DD26" s="614">
        <v>675532</v>
      </c>
      <c r="DE26" s="609"/>
      <c r="DF26" s="609"/>
      <c r="DG26" s="609"/>
      <c r="DH26" s="609"/>
      <c r="DI26" s="609"/>
      <c r="DJ26" s="609"/>
      <c r="DK26" s="610"/>
      <c r="DL26" s="614" t="s">
        <v>235</v>
      </c>
      <c r="DM26" s="609"/>
      <c r="DN26" s="609"/>
      <c r="DO26" s="609"/>
      <c r="DP26" s="609"/>
      <c r="DQ26" s="609"/>
      <c r="DR26" s="609"/>
      <c r="DS26" s="609"/>
      <c r="DT26" s="609"/>
      <c r="DU26" s="609"/>
      <c r="DV26" s="610"/>
      <c r="DW26" s="611" t="s">
        <v>131</v>
      </c>
      <c r="DX26" s="623"/>
      <c r="DY26" s="623"/>
      <c r="DZ26" s="623"/>
      <c r="EA26" s="623"/>
      <c r="EB26" s="623"/>
      <c r="EC26" s="635"/>
    </row>
    <row r="27" spans="2:133" ht="11.25" customHeight="1" x14ac:dyDescent="0.15">
      <c r="B27" s="605" t="s">
        <v>305</v>
      </c>
      <c r="C27" s="606"/>
      <c r="D27" s="606"/>
      <c r="E27" s="606"/>
      <c r="F27" s="606"/>
      <c r="G27" s="606"/>
      <c r="H27" s="606"/>
      <c r="I27" s="606"/>
      <c r="J27" s="606"/>
      <c r="K27" s="606"/>
      <c r="L27" s="606"/>
      <c r="M27" s="606"/>
      <c r="N27" s="606"/>
      <c r="O27" s="606"/>
      <c r="P27" s="606"/>
      <c r="Q27" s="607"/>
      <c r="R27" s="608">
        <v>107803</v>
      </c>
      <c r="S27" s="609"/>
      <c r="T27" s="609"/>
      <c r="U27" s="609"/>
      <c r="V27" s="609"/>
      <c r="W27" s="609"/>
      <c r="X27" s="609"/>
      <c r="Y27" s="610"/>
      <c r="Z27" s="646">
        <v>0.8</v>
      </c>
      <c r="AA27" s="646"/>
      <c r="AB27" s="646"/>
      <c r="AC27" s="646"/>
      <c r="AD27" s="647">
        <v>334</v>
      </c>
      <c r="AE27" s="647"/>
      <c r="AF27" s="647"/>
      <c r="AG27" s="647"/>
      <c r="AH27" s="647"/>
      <c r="AI27" s="647"/>
      <c r="AJ27" s="647"/>
      <c r="AK27" s="647"/>
      <c r="AL27" s="611">
        <v>0</v>
      </c>
      <c r="AM27" s="612"/>
      <c r="AN27" s="612"/>
      <c r="AO27" s="648"/>
      <c r="AP27" s="605" t="s">
        <v>306</v>
      </c>
      <c r="AQ27" s="606"/>
      <c r="AR27" s="606"/>
      <c r="AS27" s="606"/>
      <c r="AT27" s="606"/>
      <c r="AU27" s="606"/>
      <c r="AV27" s="606"/>
      <c r="AW27" s="606"/>
      <c r="AX27" s="606"/>
      <c r="AY27" s="606"/>
      <c r="AZ27" s="606"/>
      <c r="BA27" s="606"/>
      <c r="BB27" s="606"/>
      <c r="BC27" s="606"/>
      <c r="BD27" s="606"/>
      <c r="BE27" s="606"/>
      <c r="BF27" s="607"/>
      <c r="BG27" s="608">
        <v>2122786</v>
      </c>
      <c r="BH27" s="609"/>
      <c r="BI27" s="609"/>
      <c r="BJ27" s="609"/>
      <c r="BK27" s="609"/>
      <c r="BL27" s="609"/>
      <c r="BM27" s="609"/>
      <c r="BN27" s="610"/>
      <c r="BO27" s="646">
        <v>100</v>
      </c>
      <c r="BP27" s="646"/>
      <c r="BQ27" s="646"/>
      <c r="BR27" s="646"/>
      <c r="BS27" s="647" t="s">
        <v>235</v>
      </c>
      <c r="BT27" s="647"/>
      <c r="BU27" s="647"/>
      <c r="BV27" s="647"/>
      <c r="BW27" s="647"/>
      <c r="BX27" s="647"/>
      <c r="BY27" s="647"/>
      <c r="BZ27" s="647"/>
      <c r="CA27" s="647"/>
      <c r="CB27" s="682"/>
      <c r="CD27" s="605" t="s">
        <v>307</v>
      </c>
      <c r="CE27" s="606"/>
      <c r="CF27" s="606"/>
      <c r="CG27" s="606"/>
      <c r="CH27" s="606"/>
      <c r="CI27" s="606"/>
      <c r="CJ27" s="606"/>
      <c r="CK27" s="606"/>
      <c r="CL27" s="606"/>
      <c r="CM27" s="606"/>
      <c r="CN27" s="606"/>
      <c r="CO27" s="606"/>
      <c r="CP27" s="606"/>
      <c r="CQ27" s="607"/>
      <c r="CR27" s="608">
        <v>928140</v>
      </c>
      <c r="CS27" s="621"/>
      <c r="CT27" s="621"/>
      <c r="CU27" s="621"/>
      <c r="CV27" s="621"/>
      <c r="CW27" s="621"/>
      <c r="CX27" s="621"/>
      <c r="CY27" s="622"/>
      <c r="CZ27" s="611">
        <v>7.6</v>
      </c>
      <c r="DA27" s="623"/>
      <c r="DB27" s="623"/>
      <c r="DC27" s="624"/>
      <c r="DD27" s="614">
        <v>343681</v>
      </c>
      <c r="DE27" s="621"/>
      <c r="DF27" s="621"/>
      <c r="DG27" s="621"/>
      <c r="DH27" s="621"/>
      <c r="DI27" s="621"/>
      <c r="DJ27" s="621"/>
      <c r="DK27" s="622"/>
      <c r="DL27" s="614">
        <v>336891</v>
      </c>
      <c r="DM27" s="621"/>
      <c r="DN27" s="621"/>
      <c r="DO27" s="621"/>
      <c r="DP27" s="621"/>
      <c r="DQ27" s="621"/>
      <c r="DR27" s="621"/>
      <c r="DS27" s="621"/>
      <c r="DT27" s="621"/>
      <c r="DU27" s="621"/>
      <c r="DV27" s="622"/>
      <c r="DW27" s="611">
        <v>6.6</v>
      </c>
      <c r="DX27" s="623"/>
      <c r="DY27" s="623"/>
      <c r="DZ27" s="623"/>
      <c r="EA27" s="623"/>
      <c r="EB27" s="623"/>
      <c r="EC27" s="635"/>
    </row>
    <row r="28" spans="2:133" ht="11.25" customHeight="1" x14ac:dyDescent="0.15">
      <c r="B28" s="605" t="s">
        <v>308</v>
      </c>
      <c r="C28" s="606"/>
      <c r="D28" s="606"/>
      <c r="E28" s="606"/>
      <c r="F28" s="606"/>
      <c r="G28" s="606"/>
      <c r="H28" s="606"/>
      <c r="I28" s="606"/>
      <c r="J28" s="606"/>
      <c r="K28" s="606"/>
      <c r="L28" s="606"/>
      <c r="M28" s="606"/>
      <c r="N28" s="606"/>
      <c r="O28" s="606"/>
      <c r="P28" s="606"/>
      <c r="Q28" s="607"/>
      <c r="R28" s="608">
        <v>133061</v>
      </c>
      <c r="S28" s="609"/>
      <c r="T28" s="609"/>
      <c r="U28" s="609"/>
      <c r="V28" s="609"/>
      <c r="W28" s="609"/>
      <c r="X28" s="609"/>
      <c r="Y28" s="610"/>
      <c r="Z28" s="646">
        <v>1</v>
      </c>
      <c r="AA28" s="646"/>
      <c r="AB28" s="646"/>
      <c r="AC28" s="646"/>
      <c r="AD28" s="647">
        <v>520</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309</v>
      </c>
      <c r="CE28" s="606"/>
      <c r="CF28" s="606"/>
      <c r="CG28" s="606"/>
      <c r="CH28" s="606"/>
      <c r="CI28" s="606"/>
      <c r="CJ28" s="606"/>
      <c r="CK28" s="606"/>
      <c r="CL28" s="606"/>
      <c r="CM28" s="606"/>
      <c r="CN28" s="606"/>
      <c r="CO28" s="606"/>
      <c r="CP28" s="606"/>
      <c r="CQ28" s="607"/>
      <c r="CR28" s="608">
        <v>392949</v>
      </c>
      <c r="CS28" s="609"/>
      <c r="CT28" s="609"/>
      <c r="CU28" s="609"/>
      <c r="CV28" s="609"/>
      <c r="CW28" s="609"/>
      <c r="CX28" s="609"/>
      <c r="CY28" s="610"/>
      <c r="CZ28" s="611">
        <v>3.2</v>
      </c>
      <c r="DA28" s="623"/>
      <c r="DB28" s="623"/>
      <c r="DC28" s="624"/>
      <c r="DD28" s="614">
        <v>381295</v>
      </c>
      <c r="DE28" s="609"/>
      <c r="DF28" s="609"/>
      <c r="DG28" s="609"/>
      <c r="DH28" s="609"/>
      <c r="DI28" s="609"/>
      <c r="DJ28" s="609"/>
      <c r="DK28" s="610"/>
      <c r="DL28" s="614">
        <v>381295</v>
      </c>
      <c r="DM28" s="609"/>
      <c r="DN28" s="609"/>
      <c r="DO28" s="609"/>
      <c r="DP28" s="609"/>
      <c r="DQ28" s="609"/>
      <c r="DR28" s="609"/>
      <c r="DS28" s="609"/>
      <c r="DT28" s="609"/>
      <c r="DU28" s="609"/>
      <c r="DV28" s="610"/>
      <c r="DW28" s="611">
        <v>7.5</v>
      </c>
      <c r="DX28" s="623"/>
      <c r="DY28" s="623"/>
      <c r="DZ28" s="623"/>
      <c r="EA28" s="623"/>
      <c r="EB28" s="623"/>
      <c r="EC28" s="635"/>
    </row>
    <row r="29" spans="2:133" ht="11.25" customHeight="1" x14ac:dyDescent="0.15">
      <c r="B29" s="605" t="s">
        <v>310</v>
      </c>
      <c r="C29" s="606"/>
      <c r="D29" s="606"/>
      <c r="E29" s="606"/>
      <c r="F29" s="606"/>
      <c r="G29" s="606"/>
      <c r="H29" s="606"/>
      <c r="I29" s="606"/>
      <c r="J29" s="606"/>
      <c r="K29" s="606"/>
      <c r="L29" s="606"/>
      <c r="M29" s="606"/>
      <c r="N29" s="606"/>
      <c r="O29" s="606"/>
      <c r="P29" s="606"/>
      <c r="Q29" s="607"/>
      <c r="R29" s="608">
        <v>145734</v>
      </c>
      <c r="S29" s="609"/>
      <c r="T29" s="609"/>
      <c r="U29" s="609"/>
      <c r="V29" s="609"/>
      <c r="W29" s="609"/>
      <c r="X29" s="609"/>
      <c r="Y29" s="610"/>
      <c r="Z29" s="646">
        <v>1.1000000000000001</v>
      </c>
      <c r="AA29" s="646"/>
      <c r="AB29" s="646"/>
      <c r="AC29" s="646"/>
      <c r="AD29" s="647" t="s">
        <v>235</v>
      </c>
      <c r="AE29" s="647"/>
      <c r="AF29" s="647"/>
      <c r="AG29" s="647"/>
      <c r="AH29" s="647"/>
      <c r="AI29" s="647"/>
      <c r="AJ29" s="647"/>
      <c r="AK29" s="647"/>
      <c r="AL29" s="611" t="s">
        <v>235</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311</v>
      </c>
      <c r="CE29" s="628"/>
      <c r="CF29" s="605" t="s">
        <v>312</v>
      </c>
      <c r="CG29" s="606"/>
      <c r="CH29" s="606"/>
      <c r="CI29" s="606"/>
      <c r="CJ29" s="606"/>
      <c r="CK29" s="606"/>
      <c r="CL29" s="606"/>
      <c r="CM29" s="606"/>
      <c r="CN29" s="606"/>
      <c r="CO29" s="606"/>
      <c r="CP29" s="606"/>
      <c r="CQ29" s="607"/>
      <c r="CR29" s="608">
        <v>392949</v>
      </c>
      <c r="CS29" s="621"/>
      <c r="CT29" s="621"/>
      <c r="CU29" s="621"/>
      <c r="CV29" s="621"/>
      <c r="CW29" s="621"/>
      <c r="CX29" s="621"/>
      <c r="CY29" s="622"/>
      <c r="CZ29" s="611">
        <v>3.2</v>
      </c>
      <c r="DA29" s="623"/>
      <c r="DB29" s="623"/>
      <c r="DC29" s="624"/>
      <c r="DD29" s="614">
        <v>381295</v>
      </c>
      <c r="DE29" s="621"/>
      <c r="DF29" s="621"/>
      <c r="DG29" s="621"/>
      <c r="DH29" s="621"/>
      <c r="DI29" s="621"/>
      <c r="DJ29" s="621"/>
      <c r="DK29" s="622"/>
      <c r="DL29" s="614">
        <v>381295</v>
      </c>
      <c r="DM29" s="621"/>
      <c r="DN29" s="621"/>
      <c r="DO29" s="621"/>
      <c r="DP29" s="621"/>
      <c r="DQ29" s="621"/>
      <c r="DR29" s="621"/>
      <c r="DS29" s="621"/>
      <c r="DT29" s="621"/>
      <c r="DU29" s="621"/>
      <c r="DV29" s="622"/>
      <c r="DW29" s="611">
        <v>7.5</v>
      </c>
      <c r="DX29" s="623"/>
      <c r="DY29" s="623"/>
      <c r="DZ29" s="623"/>
      <c r="EA29" s="623"/>
      <c r="EB29" s="623"/>
      <c r="EC29" s="635"/>
    </row>
    <row r="30" spans="2:133" ht="11.25" customHeight="1" x14ac:dyDescent="0.15">
      <c r="B30" s="605" t="s">
        <v>313</v>
      </c>
      <c r="C30" s="606"/>
      <c r="D30" s="606"/>
      <c r="E30" s="606"/>
      <c r="F30" s="606"/>
      <c r="G30" s="606"/>
      <c r="H30" s="606"/>
      <c r="I30" s="606"/>
      <c r="J30" s="606"/>
      <c r="K30" s="606"/>
      <c r="L30" s="606"/>
      <c r="M30" s="606"/>
      <c r="N30" s="606"/>
      <c r="O30" s="606"/>
      <c r="P30" s="606"/>
      <c r="Q30" s="607"/>
      <c r="R30" s="608">
        <v>1353821</v>
      </c>
      <c r="S30" s="609"/>
      <c r="T30" s="609"/>
      <c r="U30" s="609"/>
      <c r="V30" s="609"/>
      <c r="W30" s="609"/>
      <c r="X30" s="609"/>
      <c r="Y30" s="610"/>
      <c r="Z30" s="646">
        <v>10.4</v>
      </c>
      <c r="AA30" s="646"/>
      <c r="AB30" s="646"/>
      <c r="AC30" s="646"/>
      <c r="AD30" s="647" t="s">
        <v>235</v>
      </c>
      <c r="AE30" s="647"/>
      <c r="AF30" s="647"/>
      <c r="AG30" s="647"/>
      <c r="AH30" s="647"/>
      <c r="AI30" s="647"/>
      <c r="AJ30" s="647"/>
      <c r="AK30" s="647"/>
      <c r="AL30" s="611" t="s">
        <v>235</v>
      </c>
      <c r="AM30" s="612"/>
      <c r="AN30" s="612"/>
      <c r="AO30" s="648"/>
      <c r="AP30" s="660" t="s">
        <v>229</v>
      </c>
      <c r="AQ30" s="661"/>
      <c r="AR30" s="661"/>
      <c r="AS30" s="661"/>
      <c r="AT30" s="661"/>
      <c r="AU30" s="661"/>
      <c r="AV30" s="661"/>
      <c r="AW30" s="661"/>
      <c r="AX30" s="661"/>
      <c r="AY30" s="661"/>
      <c r="AZ30" s="661"/>
      <c r="BA30" s="661"/>
      <c r="BB30" s="661"/>
      <c r="BC30" s="661"/>
      <c r="BD30" s="661"/>
      <c r="BE30" s="661"/>
      <c r="BF30" s="662"/>
      <c r="BG30" s="660" t="s">
        <v>314</v>
      </c>
      <c r="BH30" s="680"/>
      <c r="BI30" s="680"/>
      <c r="BJ30" s="680"/>
      <c r="BK30" s="680"/>
      <c r="BL30" s="680"/>
      <c r="BM30" s="680"/>
      <c r="BN30" s="680"/>
      <c r="BO30" s="680"/>
      <c r="BP30" s="680"/>
      <c r="BQ30" s="681"/>
      <c r="BR30" s="660" t="s">
        <v>315</v>
      </c>
      <c r="BS30" s="680"/>
      <c r="BT30" s="680"/>
      <c r="BU30" s="680"/>
      <c r="BV30" s="680"/>
      <c r="BW30" s="680"/>
      <c r="BX30" s="680"/>
      <c r="BY30" s="680"/>
      <c r="BZ30" s="680"/>
      <c r="CA30" s="680"/>
      <c r="CB30" s="681"/>
      <c r="CD30" s="629"/>
      <c r="CE30" s="630"/>
      <c r="CF30" s="605" t="s">
        <v>316</v>
      </c>
      <c r="CG30" s="606"/>
      <c r="CH30" s="606"/>
      <c r="CI30" s="606"/>
      <c r="CJ30" s="606"/>
      <c r="CK30" s="606"/>
      <c r="CL30" s="606"/>
      <c r="CM30" s="606"/>
      <c r="CN30" s="606"/>
      <c r="CO30" s="606"/>
      <c r="CP30" s="606"/>
      <c r="CQ30" s="607"/>
      <c r="CR30" s="608">
        <v>364222</v>
      </c>
      <c r="CS30" s="609"/>
      <c r="CT30" s="609"/>
      <c r="CU30" s="609"/>
      <c r="CV30" s="609"/>
      <c r="CW30" s="609"/>
      <c r="CX30" s="609"/>
      <c r="CY30" s="610"/>
      <c r="CZ30" s="611">
        <v>3</v>
      </c>
      <c r="DA30" s="623"/>
      <c r="DB30" s="623"/>
      <c r="DC30" s="624"/>
      <c r="DD30" s="614">
        <v>353115</v>
      </c>
      <c r="DE30" s="609"/>
      <c r="DF30" s="609"/>
      <c r="DG30" s="609"/>
      <c r="DH30" s="609"/>
      <c r="DI30" s="609"/>
      <c r="DJ30" s="609"/>
      <c r="DK30" s="610"/>
      <c r="DL30" s="614">
        <v>353115</v>
      </c>
      <c r="DM30" s="609"/>
      <c r="DN30" s="609"/>
      <c r="DO30" s="609"/>
      <c r="DP30" s="609"/>
      <c r="DQ30" s="609"/>
      <c r="DR30" s="609"/>
      <c r="DS30" s="609"/>
      <c r="DT30" s="609"/>
      <c r="DU30" s="609"/>
      <c r="DV30" s="610"/>
      <c r="DW30" s="611">
        <v>7</v>
      </c>
      <c r="DX30" s="623"/>
      <c r="DY30" s="623"/>
      <c r="DZ30" s="623"/>
      <c r="EA30" s="623"/>
      <c r="EB30" s="623"/>
      <c r="EC30" s="635"/>
    </row>
    <row r="31" spans="2:133" ht="11.25" customHeight="1" x14ac:dyDescent="0.15">
      <c r="B31" s="683" t="s">
        <v>317</v>
      </c>
      <c r="C31" s="684"/>
      <c r="D31" s="684"/>
      <c r="E31" s="684"/>
      <c r="F31" s="684"/>
      <c r="G31" s="684"/>
      <c r="H31" s="684"/>
      <c r="I31" s="684"/>
      <c r="J31" s="684"/>
      <c r="K31" s="684"/>
      <c r="L31" s="684"/>
      <c r="M31" s="684"/>
      <c r="N31" s="684"/>
      <c r="O31" s="684"/>
      <c r="P31" s="684"/>
      <c r="Q31" s="685"/>
      <c r="R31" s="608">
        <v>64794</v>
      </c>
      <c r="S31" s="609"/>
      <c r="T31" s="609"/>
      <c r="U31" s="609"/>
      <c r="V31" s="609"/>
      <c r="W31" s="609"/>
      <c r="X31" s="609"/>
      <c r="Y31" s="610"/>
      <c r="Z31" s="646">
        <v>0.5</v>
      </c>
      <c r="AA31" s="646"/>
      <c r="AB31" s="646"/>
      <c r="AC31" s="646"/>
      <c r="AD31" s="647">
        <v>64794</v>
      </c>
      <c r="AE31" s="647"/>
      <c r="AF31" s="647"/>
      <c r="AG31" s="647"/>
      <c r="AH31" s="647"/>
      <c r="AI31" s="647"/>
      <c r="AJ31" s="647"/>
      <c r="AK31" s="647"/>
      <c r="AL31" s="611">
        <v>1.3</v>
      </c>
      <c r="AM31" s="612"/>
      <c r="AN31" s="612"/>
      <c r="AO31" s="648"/>
      <c r="AP31" s="674" t="s">
        <v>318</v>
      </c>
      <c r="AQ31" s="675"/>
      <c r="AR31" s="675"/>
      <c r="AS31" s="675"/>
      <c r="AT31" s="676" t="s">
        <v>319</v>
      </c>
      <c r="AU31" s="198"/>
      <c r="AV31" s="198"/>
      <c r="AW31" s="198"/>
      <c r="AX31" s="666" t="s">
        <v>192</v>
      </c>
      <c r="AY31" s="667"/>
      <c r="AZ31" s="667"/>
      <c r="BA31" s="667"/>
      <c r="BB31" s="667"/>
      <c r="BC31" s="667"/>
      <c r="BD31" s="667"/>
      <c r="BE31" s="667"/>
      <c r="BF31" s="668"/>
      <c r="BG31" s="670">
        <v>98.6</v>
      </c>
      <c r="BH31" s="671"/>
      <c r="BI31" s="671"/>
      <c r="BJ31" s="671"/>
      <c r="BK31" s="671"/>
      <c r="BL31" s="671"/>
      <c r="BM31" s="672">
        <v>96.6</v>
      </c>
      <c r="BN31" s="671"/>
      <c r="BO31" s="671"/>
      <c r="BP31" s="671"/>
      <c r="BQ31" s="673"/>
      <c r="BR31" s="670">
        <v>98.9</v>
      </c>
      <c r="BS31" s="671"/>
      <c r="BT31" s="671"/>
      <c r="BU31" s="671"/>
      <c r="BV31" s="671"/>
      <c r="BW31" s="671"/>
      <c r="BX31" s="672">
        <v>96.8</v>
      </c>
      <c r="BY31" s="671"/>
      <c r="BZ31" s="671"/>
      <c r="CA31" s="671"/>
      <c r="CB31" s="673"/>
      <c r="CD31" s="629"/>
      <c r="CE31" s="630"/>
      <c r="CF31" s="605" t="s">
        <v>320</v>
      </c>
      <c r="CG31" s="606"/>
      <c r="CH31" s="606"/>
      <c r="CI31" s="606"/>
      <c r="CJ31" s="606"/>
      <c r="CK31" s="606"/>
      <c r="CL31" s="606"/>
      <c r="CM31" s="606"/>
      <c r="CN31" s="606"/>
      <c r="CO31" s="606"/>
      <c r="CP31" s="606"/>
      <c r="CQ31" s="607"/>
      <c r="CR31" s="608">
        <v>28727</v>
      </c>
      <c r="CS31" s="621"/>
      <c r="CT31" s="621"/>
      <c r="CU31" s="621"/>
      <c r="CV31" s="621"/>
      <c r="CW31" s="621"/>
      <c r="CX31" s="621"/>
      <c r="CY31" s="622"/>
      <c r="CZ31" s="611">
        <v>0.2</v>
      </c>
      <c r="DA31" s="623"/>
      <c r="DB31" s="623"/>
      <c r="DC31" s="624"/>
      <c r="DD31" s="614">
        <v>28180</v>
      </c>
      <c r="DE31" s="621"/>
      <c r="DF31" s="621"/>
      <c r="DG31" s="621"/>
      <c r="DH31" s="621"/>
      <c r="DI31" s="621"/>
      <c r="DJ31" s="621"/>
      <c r="DK31" s="622"/>
      <c r="DL31" s="614">
        <v>28180</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15">
      <c r="B32" s="605" t="s">
        <v>321</v>
      </c>
      <c r="C32" s="606"/>
      <c r="D32" s="606"/>
      <c r="E32" s="606"/>
      <c r="F32" s="606"/>
      <c r="G32" s="606"/>
      <c r="H32" s="606"/>
      <c r="I32" s="606"/>
      <c r="J32" s="606"/>
      <c r="K32" s="606"/>
      <c r="L32" s="606"/>
      <c r="M32" s="606"/>
      <c r="N32" s="606"/>
      <c r="O32" s="606"/>
      <c r="P32" s="606"/>
      <c r="Q32" s="607"/>
      <c r="R32" s="608">
        <v>870493</v>
      </c>
      <c r="S32" s="609"/>
      <c r="T32" s="609"/>
      <c r="U32" s="609"/>
      <c r="V32" s="609"/>
      <c r="W32" s="609"/>
      <c r="X32" s="609"/>
      <c r="Y32" s="610"/>
      <c r="Z32" s="646">
        <v>6.7</v>
      </c>
      <c r="AA32" s="646"/>
      <c r="AB32" s="646"/>
      <c r="AC32" s="646"/>
      <c r="AD32" s="647" t="s">
        <v>322</v>
      </c>
      <c r="AE32" s="647"/>
      <c r="AF32" s="647"/>
      <c r="AG32" s="647"/>
      <c r="AH32" s="647"/>
      <c r="AI32" s="647"/>
      <c r="AJ32" s="647"/>
      <c r="AK32" s="647"/>
      <c r="AL32" s="611" t="s">
        <v>131</v>
      </c>
      <c r="AM32" s="612"/>
      <c r="AN32" s="612"/>
      <c r="AO32" s="648"/>
      <c r="AP32" s="649"/>
      <c r="AQ32" s="650"/>
      <c r="AR32" s="650"/>
      <c r="AS32" s="650"/>
      <c r="AT32" s="677"/>
      <c r="AU32" s="194" t="s">
        <v>323</v>
      </c>
      <c r="AX32" s="605" t="s">
        <v>324</v>
      </c>
      <c r="AY32" s="606"/>
      <c r="AZ32" s="606"/>
      <c r="BA32" s="606"/>
      <c r="BB32" s="606"/>
      <c r="BC32" s="606"/>
      <c r="BD32" s="606"/>
      <c r="BE32" s="606"/>
      <c r="BF32" s="607"/>
      <c r="BG32" s="679">
        <v>97.7</v>
      </c>
      <c r="BH32" s="621"/>
      <c r="BI32" s="621"/>
      <c r="BJ32" s="621"/>
      <c r="BK32" s="621"/>
      <c r="BL32" s="621"/>
      <c r="BM32" s="612">
        <v>95</v>
      </c>
      <c r="BN32" s="621"/>
      <c r="BO32" s="621"/>
      <c r="BP32" s="621"/>
      <c r="BQ32" s="644"/>
      <c r="BR32" s="679">
        <v>98.7</v>
      </c>
      <c r="BS32" s="621"/>
      <c r="BT32" s="621"/>
      <c r="BU32" s="621"/>
      <c r="BV32" s="621"/>
      <c r="BW32" s="621"/>
      <c r="BX32" s="612">
        <v>95.3</v>
      </c>
      <c r="BY32" s="621"/>
      <c r="BZ32" s="621"/>
      <c r="CA32" s="621"/>
      <c r="CB32" s="644"/>
      <c r="CD32" s="631"/>
      <c r="CE32" s="632"/>
      <c r="CF32" s="605" t="s">
        <v>325</v>
      </c>
      <c r="CG32" s="606"/>
      <c r="CH32" s="606"/>
      <c r="CI32" s="606"/>
      <c r="CJ32" s="606"/>
      <c r="CK32" s="606"/>
      <c r="CL32" s="606"/>
      <c r="CM32" s="606"/>
      <c r="CN32" s="606"/>
      <c r="CO32" s="606"/>
      <c r="CP32" s="606"/>
      <c r="CQ32" s="607"/>
      <c r="CR32" s="608" t="s">
        <v>131</v>
      </c>
      <c r="CS32" s="609"/>
      <c r="CT32" s="609"/>
      <c r="CU32" s="609"/>
      <c r="CV32" s="609"/>
      <c r="CW32" s="609"/>
      <c r="CX32" s="609"/>
      <c r="CY32" s="610"/>
      <c r="CZ32" s="611" t="s">
        <v>131</v>
      </c>
      <c r="DA32" s="623"/>
      <c r="DB32" s="623"/>
      <c r="DC32" s="624"/>
      <c r="DD32" s="614" t="s">
        <v>131</v>
      </c>
      <c r="DE32" s="609"/>
      <c r="DF32" s="609"/>
      <c r="DG32" s="609"/>
      <c r="DH32" s="609"/>
      <c r="DI32" s="609"/>
      <c r="DJ32" s="609"/>
      <c r="DK32" s="610"/>
      <c r="DL32" s="614" t="s">
        <v>235</v>
      </c>
      <c r="DM32" s="609"/>
      <c r="DN32" s="609"/>
      <c r="DO32" s="609"/>
      <c r="DP32" s="609"/>
      <c r="DQ32" s="609"/>
      <c r="DR32" s="609"/>
      <c r="DS32" s="609"/>
      <c r="DT32" s="609"/>
      <c r="DU32" s="609"/>
      <c r="DV32" s="610"/>
      <c r="DW32" s="611" t="s">
        <v>235</v>
      </c>
      <c r="DX32" s="623"/>
      <c r="DY32" s="623"/>
      <c r="DZ32" s="623"/>
      <c r="EA32" s="623"/>
      <c r="EB32" s="623"/>
      <c r="EC32" s="635"/>
    </row>
    <row r="33" spans="2:133" ht="11.25" customHeight="1" x14ac:dyDescent="0.15">
      <c r="B33" s="605" t="s">
        <v>326</v>
      </c>
      <c r="C33" s="606"/>
      <c r="D33" s="606"/>
      <c r="E33" s="606"/>
      <c r="F33" s="606"/>
      <c r="G33" s="606"/>
      <c r="H33" s="606"/>
      <c r="I33" s="606"/>
      <c r="J33" s="606"/>
      <c r="K33" s="606"/>
      <c r="L33" s="606"/>
      <c r="M33" s="606"/>
      <c r="N33" s="606"/>
      <c r="O33" s="606"/>
      <c r="P33" s="606"/>
      <c r="Q33" s="607"/>
      <c r="R33" s="608">
        <v>1896403</v>
      </c>
      <c r="S33" s="609"/>
      <c r="T33" s="609"/>
      <c r="U33" s="609"/>
      <c r="V33" s="609"/>
      <c r="W33" s="609"/>
      <c r="X33" s="609"/>
      <c r="Y33" s="610"/>
      <c r="Z33" s="646">
        <v>14.6</v>
      </c>
      <c r="AA33" s="646"/>
      <c r="AB33" s="646"/>
      <c r="AC33" s="646"/>
      <c r="AD33" s="647">
        <v>1251087</v>
      </c>
      <c r="AE33" s="647"/>
      <c r="AF33" s="647"/>
      <c r="AG33" s="647"/>
      <c r="AH33" s="647"/>
      <c r="AI33" s="647"/>
      <c r="AJ33" s="647"/>
      <c r="AK33" s="647"/>
      <c r="AL33" s="611">
        <v>25</v>
      </c>
      <c r="AM33" s="612"/>
      <c r="AN33" s="612"/>
      <c r="AO33" s="648"/>
      <c r="AP33" s="651"/>
      <c r="AQ33" s="652"/>
      <c r="AR33" s="652"/>
      <c r="AS33" s="652"/>
      <c r="AT33" s="678"/>
      <c r="AU33" s="199"/>
      <c r="AV33" s="199"/>
      <c r="AW33" s="199"/>
      <c r="AX33" s="589" t="s">
        <v>327</v>
      </c>
      <c r="AY33" s="590"/>
      <c r="AZ33" s="590"/>
      <c r="BA33" s="590"/>
      <c r="BB33" s="590"/>
      <c r="BC33" s="590"/>
      <c r="BD33" s="590"/>
      <c r="BE33" s="590"/>
      <c r="BF33" s="591"/>
      <c r="BG33" s="669">
        <v>98.9</v>
      </c>
      <c r="BH33" s="593"/>
      <c r="BI33" s="593"/>
      <c r="BJ33" s="593"/>
      <c r="BK33" s="593"/>
      <c r="BL33" s="593"/>
      <c r="BM33" s="639">
        <v>97.1</v>
      </c>
      <c r="BN33" s="593"/>
      <c r="BO33" s="593"/>
      <c r="BP33" s="593"/>
      <c r="BQ33" s="656"/>
      <c r="BR33" s="669">
        <v>98.9</v>
      </c>
      <c r="BS33" s="593"/>
      <c r="BT33" s="593"/>
      <c r="BU33" s="593"/>
      <c r="BV33" s="593"/>
      <c r="BW33" s="593"/>
      <c r="BX33" s="639">
        <v>97.2</v>
      </c>
      <c r="BY33" s="593"/>
      <c r="BZ33" s="593"/>
      <c r="CA33" s="593"/>
      <c r="CB33" s="656"/>
      <c r="CD33" s="605" t="s">
        <v>328</v>
      </c>
      <c r="CE33" s="606"/>
      <c r="CF33" s="606"/>
      <c r="CG33" s="606"/>
      <c r="CH33" s="606"/>
      <c r="CI33" s="606"/>
      <c r="CJ33" s="606"/>
      <c r="CK33" s="606"/>
      <c r="CL33" s="606"/>
      <c r="CM33" s="606"/>
      <c r="CN33" s="606"/>
      <c r="CO33" s="606"/>
      <c r="CP33" s="606"/>
      <c r="CQ33" s="607"/>
      <c r="CR33" s="608">
        <v>8290579</v>
      </c>
      <c r="CS33" s="621"/>
      <c r="CT33" s="621"/>
      <c r="CU33" s="621"/>
      <c r="CV33" s="621"/>
      <c r="CW33" s="621"/>
      <c r="CX33" s="621"/>
      <c r="CY33" s="622"/>
      <c r="CZ33" s="611">
        <v>68.099999999999994</v>
      </c>
      <c r="DA33" s="623"/>
      <c r="DB33" s="623"/>
      <c r="DC33" s="624"/>
      <c r="DD33" s="614">
        <v>3423297</v>
      </c>
      <c r="DE33" s="621"/>
      <c r="DF33" s="621"/>
      <c r="DG33" s="621"/>
      <c r="DH33" s="621"/>
      <c r="DI33" s="621"/>
      <c r="DJ33" s="621"/>
      <c r="DK33" s="622"/>
      <c r="DL33" s="614">
        <v>2029976</v>
      </c>
      <c r="DM33" s="621"/>
      <c r="DN33" s="621"/>
      <c r="DO33" s="621"/>
      <c r="DP33" s="621"/>
      <c r="DQ33" s="621"/>
      <c r="DR33" s="621"/>
      <c r="DS33" s="621"/>
      <c r="DT33" s="621"/>
      <c r="DU33" s="621"/>
      <c r="DV33" s="622"/>
      <c r="DW33" s="611">
        <v>40.1</v>
      </c>
      <c r="DX33" s="623"/>
      <c r="DY33" s="623"/>
      <c r="DZ33" s="623"/>
      <c r="EA33" s="623"/>
      <c r="EB33" s="623"/>
      <c r="EC33" s="635"/>
    </row>
    <row r="34" spans="2:133" ht="11.25" customHeight="1" x14ac:dyDescent="0.15">
      <c r="B34" s="605" t="s">
        <v>329</v>
      </c>
      <c r="C34" s="606"/>
      <c r="D34" s="606"/>
      <c r="E34" s="606"/>
      <c r="F34" s="606"/>
      <c r="G34" s="606"/>
      <c r="H34" s="606"/>
      <c r="I34" s="606"/>
      <c r="J34" s="606"/>
      <c r="K34" s="606"/>
      <c r="L34" s="606"/>
      <c r="M34" s="606"/>
      <c r="N34" s="606"/>
      <c r="O34" s="606"/>
      <c r="P34" s="606"/>
      <c r="Q34" s="607"/>
      <c r="R34" s="608">
        <v>1948723</v>
      </c>
      <c r="S34" s="609"/>
      <c r="T34" s="609"/>
      <c r="U34" s="609"/>
      <c r="V34" s="609"/>
      <c r="W34" s="609"/>
      <c r="X34" s="609"/>
      <c r="Y34" s="610"/>
      <c r="Z34" s="646">
        <v>15</v>
      </c>
      <c r="AA34" s="646"/>
      <c r="AB34" s="646"/>
      <c r="AC34" s="646"/>
      <c r="AD34" s="647" t="s">
        <v>235</v>
      </c>
      <c r="AE34" s="647"/>
      <c r="AF34" s="647"/>
      <c r="AG34" s="647"/>
      <c r="AH34" s="647"/>
      <c r="AI34" s="647"/>
      <c r="AJ34" s="647"/>
      <c r="AK34" s="647"/>
      <c r="AL34" s="611" t="s">
        <v>235</v>
      </c>
      <c r="AM34" s="612"/>
      <c r="AN34" s="612"/>
      <c r="AO34" s="648"/>
      <c r="AP34" s="202"/>
      <c r="AQ34" s="203"/>
      <c r="AS34" s="198"/>
      <c r="AT34" s="198"/>
      <c r="AU34" s="198"/>
      <c r="AV34" s="198"/>
      <c r="AW34" s="198"/>
      <c r="AX34" s="198"/>
      <c r="AY34" s="198"/>
      <c r="AZ34" s="198"/>
      <c r="BA34" s="198"/>
      <c r="BB34" s="198"/>
      <c r="BC34" s="198"/>
      <c r="BD34" s="198"/>
      <c r="BE34" s="198"/>
      <c r="BF34" s="198"/>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D34" s="605" t="s">
        <v>330</v>
      </c>
      <c r="CE34" s="606"/>
      <c r="CF34" s="606"/>
      <c r="CG34" s="606"/>
      <c r="CH34" s="606"/>
      <c r="CI34" s="606"/>
      <c r="CJ34" s="606"/>
      <c r="CK34" s="606"/>
      <c r="CL34" s="606"/>
      <c r="CM34" s="606"/>
      <c r="CN34" s="606"/>
      <c r="CO34" s="606"/>
      <c r="CP34" s="606"/>
      <c r="CQ34" s="607"/>
      <c r="CR34" s="608">
        <v>2648353</v>
      </c>
      <c r="CS34" s="609"/>
      <c r="CT34" s="609"/>
      <c r="CU34" s="609"/>
      <c r="CV34" s="609"/>
      <c r="CW34" s="609"/>
      <c r="CX34" s="609"/>
      <c r="CY34" s="610"/>
      <c r="CZ34" s="611">
        <v>21.8</v>
      </c>
      <c r="DA34" s="623"/>
      <c r="DB34" s="623"/>
      <c r="DC34" s="624"/>
      <c r="DD34" s="614">
        <v>1180142</v>
      </c>
      <c r="DE34" s="609"/>
      <c r="DF34" s="609"/>
      <c r="DG34" s="609"/>
      <c r="DH34" s="609"/>
      <c r="DI34" s="609"/>
      <c r="DJ34" s="609"/>
      <c r="DK34" s="610"/>
      <c r="DL34" s="614">
        <v>1034250</v>
      </c>
      <c r="DM34" s="609"/>
      <c r="DN34" s="609"/>
      <c r="DO34" s="609"/>
      <c r="DP34" s="609"/>
      <c r="DQ34" s="609"/>
      <c r="DR34" s="609"/>
      <c r="DS34" s="609"/>
      <c r="DT34" s="609"/>
      <c r="DU34" s="609"/>
      <c r="DV34" s="610"/>
      <c r="DW34" s="611">
        <v>20.399999999999999</v>
      </c>
      <c r="DX34" s="623"/>
      <c r="DY34" s="623"/>
      <c r="DZ34" s="623"/>
      <c r="EA34" s="623"/>
      <c r="EB34" s="623"/>
      <c r="EC34" s="635"/>
    </row>
    <row r="35" spans="2:133" ht="11.25" customHeight="1" x14ac:dyDescent="0.15">
      <c r="B35" s="605" t="s">
        <v>331</v>
      </c>
      <c r="C35" s="606"/>
      <c r="D35" s="606"/>
      <c r="E35" s="606"/>
      <c r="F35" s="606"/>
      <c r="G35" s="606"/>
      <c r="H35" s="606"/>
      <c r="I35" s="606"/>
      <c r="J35" s="606"/>
      <c r="K35" s="606"/>
      <c r="L35" s="606"/>
      <c r="M35" s="606"/>
      <c r="N35" s="606"/>
      <c r="O35" s="606"/>
      <c r="P35" s="606"/>
      <c r="Q35" s="607"/>
      <c r="R35" s="608">
        <v>1739311</v>
      </c>
      <c r="S35" s="609"/>
      <c r="T35" s="609"/>
      <c r="U35" s="609"/>
      <c r="V35" s="609"/>
      <c r="W35" s="609"/>
      <c r="X35" s="609"/>
      <c r="Y35" s="610"/>
      <c r="Z35" s="646">
        <v>13.4</v>
      </c>
      <c r="AA35" s="646"/>
      <c r="AB35" s="646"/>
      <c r="AC35" s="646"/>
      <c r="AD35" s="647" t="s">
        <v>131</v>
      </c>
      <c r="AE35" s="647"/>
      <c r="AF35" s="647"/>
      <c r="AG35" s="647"/>
      <c r="AH35" s="647"/>
      <c r="AI35" s="647"/>
      <c r="AJ35" s="647"/>
      <c r="AK35" s="647"/>
      <c r="AL35" s="611" t="s">
        <v>131</v>
      </c>
      <c r="AM35" s="612"/>
      <c r="AN35" s="612"/>
      <c r="AO35" s="648"/>
      <c r="AP35" s="204"/>
      <c r="AQ35" s="660" t="s">
        <v>332</v>
      </c>
      <c r="AR35" s="661"/>
      <c r="AS35" s="661"/>
      <c r="AT35" s="661"/>
      <c r="AU35" s="661"/>
      <c r="AV35" s="661"/>
      <c r="AW35" s="661"/>
      <c r="AX35" s="661"/>
      <c r="AY35" s="661"/>
      <c r="AZ35" s="661"/>
      <c r="BA35" s="661"/>
      <c r="BB35" s="661"/>
      <c r="BC35" s="661"/>
      <c r="BD35" s="661"/>
      <c r="BE35" s="661"/>
      <c r="BF35" s="662"/>
      <c r="BG35" s="660" t="s">
        <v>333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334</v>
      </c>
      <c r="CE35" s="606"/>
      <c r="CF35" s="606"/>
      <c r="CG35" s="606"/>
      <c r="CH35" s="606"/>
      <c r="CI35" s="606"/>
      <c r="CJ35" s="606"/>
      <c r="CK35" s="606"/>
      <c r="CL35" s="606"/>
      <c r="CM35" s="606"/>
      <c r="CN35" s="606"/>
      <c r="CO35" s="606"/>
      <c r="CP35" s="606"/>
      <c r="CQ35" s="607"/>
      <c r="CR35" s="608">
        <v>58898</v>
      </c>
      <c r="CS35" s="621"/>
      <c r="CT35" s="621"/>
      <c r="CU35" s="621"/>
      <c r="CV35" s="621"/>
      <c r="CW35" s="621"/>
      <c r="CX35" s="621"/>
      <c r="CY35" s="622"/>
      <c r="CZ35" s="611">
        <v>0.5</v>
      </c>
      <c r="DA35" s="623"/>
      <c r="DB35" s="623"/>
      <c r="DC35" s="624"/>
      <c r="DD35" s="614">
        <v>49099</v>
      </c>
      <c r="DE35" s="621"/>
      <c r="DF35" s="621"/>
      <c r="DG35" s="621"/>
      <c r="DH35" s="621"/>
      <c r="DI35" s="621"/>
      <c r="DJ35" s="621"/>
      <c r="DK35" s="622"/>
      <c r="DL35" s="614">
        <v>38219</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15">
      <c r="B36" s="605" t="s">
        <v>335</v>
      </c>
      <c r="C36" s="606"/>
      <c r="D36" s="606"/>
      <c r="E36" s="606"/>
      <c r="F36" s="606"/>
      <c r="G36" s="606"/>
      <c r="H36" s="606"/>
      <c r="I36" s="606"/>
      <c r="J36" s="606"/>
      <c r="K36" s="606"/>
      <c r="L36" s="606"/>
      <c r="M36" s="606"/>
      <c r="N36" s="606"/>
      <c r="O36" s="606"/>
      <c r="P36" s="606"/>
      <c r="Q36" s="607"/>
      <c r="R36" s="608">
        <v>680844</v>
      </c>
      <c r="S36" s="609"/>
      <c r="T36" s="609"/>
      <c r="U36" s="609"/>
      <c r="V36" s="609"/>
      <c r="W36" s="609"/>
      <c r="X36" s="609"/>
      <c r="Y36" s="610"/>
      <c r="Z36" s="646">
        <v>5.2</v>
      </c>
      <c r="AA36" s="646"/>
      <c r="AB36" s="646"/>
      <c r="AC36" s="646"/>
      <c r="AD36" s="647" t="s">
        <v>235</v>
      </c>
      <c r="AE36" s="647"/>
      <c r="AF36" s="647"/>
      <c r="AG36" s="647"/>
      <c r="AH36" s="647"/>
      <c r="AI36" s="647"/>
      <c r="AJ36" s="647"/>
      <c r="AK36" s="647"/>
      <c r="AL36" s="611" t="s">
        <v>178</v>
      </c>
      <c r="AM36" s="612"/>
      <c r="AN36" s="612"/>
      <c r="AO36" s="648"/>
      <c r="AP36" s="204"/>
      <c r="AQ36" s="657" t="s">
        <v>336</v>
      </c>
      <c r="AR36" s="658"/>
      <c r="AS36" s="658"/>
      <c r="AT36" s="658"/>
      <c r="AU36" s="658"/>
      <c r="AV36" s="658"/>
      <c r="AW36" s="658"/>
      <c r="AX36" s="658"/>
      <c r="AY36" s="659"/>
      <c r="AZ36" s="663">
        <v>654553</v>
      </c>
      <c r="BA36" s="664"/>
      <c r="BB36" s="664"/>
      <c r="BC36" s="664"/>
      <c r="BD36" s="664"/>
      <c r="BE36" s="664"/>
      <c r="BF36" s="665"/>
      <c r="BG36" s="666" t="s">
        <v>337</v>
      </c>
      <c r="BH36" s="667"/>
      <c r="BI36" s="667"/>
      <c r="BJ36" s="667"/>
      <c r="BK36" s="667"/>
      <c r="BL36" s="667"/>
      <c r="BM36" s="667"/>
      <c r="BN36" s="667"/>
      <c r="BO36" s="667"/>
      <c r="BP36" s="667"/>
      <c r="BQ36" s="667"/>
      <c r="BR36" s="667"/>
      <c r="BS36" s="667"/>
      <c r="BT36" s="667"/>
      <c r="BU36" s="668"/>
      <c r="BV36" s="663">
        <v>9027</v>
      </c>
      <c r="BW36" s="664"/>
      <c r="BX36" s="664"/>
      <c r="BY36" s="664"/>
      <c r="BZ36" s="664"/>
      <c r="CA36" s="664"/>
      <c r="CB36" s="665"/>
      <c r="CD36" s="605" t="s">
        <v>338</v>
      </c>
      <c r="CE36" s="606"/>
      <c r="CF36" s="606"/>
      <c r="CG36" s="606"/>
      <c r="CH36" s="606"/>
      <c r="CI36" s="606"/>
      <c r="CJ36" s="606"/>
      <c r="CK36" s="606"/>
      <c r="CL36" s="606"/>
      <c r="CM36" s="606"/>
      <c r="CN36" s="606"/>
      <c r="CO36" s="606"/>
      <c r="CP36" s="606"/>
      <c r="CQ36" s="607"/>
      <c r="CR36" s="608">
        <v>2131299</v>
      </c>
      <c r="CS36" s="609"/>
      <c r="CT36" s="609"/>
      <c r="CU36" s="609"/>
      <c r="CV36" s="609"/>
      <c r="CW36" s="609"/>
      <c r="CX36" s="609"/>
      <c r="CY36" s="610"/>
      <c r="CZ36" s="611">
        <v>17.5</v>
      </c>
      <c r="DA36" s="623"/>
      <c r="DB36" s="623"/>
      <c r="DC36" s="624"/>
      <c r="DD36" s="614">
        <v>767386</v>
      </c>
      <c r="DE36" s="609"/>
      <c r="DF36" s="609"/>
      <c r="DG36" s="609"/>
      <c r="DH36" s="609"/>
      <c r="DI36" s="609"/>
      <c r="DJ36" s="609"/>
      <c r="DK36" s="610"/>
      <c r="DL36" s="614">
        <v>634646</v>
      </c>
      <c r="DM36" s="609"/>
      <c r="DN36" s="609"/>
      <c r="DO36" s="609"/>
      <c r="DP36" s="609"/>
      <c r="DQ36" s="609"/>
      <c r="DR36" s="609"/>
      <c r="DS36" s="609"/>
      <c r="DT36" s="609"/>
      <c r="DU36" s="609"/>
      <c r="DV36" s="610"/>
      <c r="DW36" s="611">
        <v>12.5</v>
      </c>
      <c r="DX36" s="623"/>
      <c r="DY36" s="623"/>
      <c r="DZ36" s="623"/>
      <c r="EA36" s="623"/>
      <c r="EB36" s="623"/>
      <c r="EC36" s="635"/>
    </row>
    <row r="37" spans="2:133" ht="11.25" customHeight="1" x14ac:dyDescent="0.15">
      <c r="B37" s="605" t="s">
        <v>339</v>
      </c>
      <c r="C37" s="606"/>
      <c r="D37" s="606"/>
      <c r="E37" s="606"/>
      <c r="F37" s="606"/>
      <c r="G37" s="606"/>
      <c r="H37" s="606"/>
      <c r="I37" s="606"/>
      <c r="J37" s="606"/>
      <c r="K37" s="606"/>
      <c r="L37" s="606"/>
      <c r="M37" s="606"/>
      <c r="N37" s="606"/>
      <c r="O37" s="606"/>
      <c r="P37" s="606"/>
      <c r="Q37" s="607"/>
      <c r="R37" s="608">
        <v>60411</v>
      </c>
      <c r="S37" s="609"/>
      <c r="T37" s="609"/>
      <c r="U37" s="609"/>
      <c r="V37" s="609"/>
      <c r="W37" s="609"/>
      <c r="X37" s="609"/>
      <c r="Y37" s="610"/>
      <c r="Z37" s="646">
        <v>0.5</v>
      </c>
      <c r="AA37" s="646"/>
      <c r="AB37" s="646"/>
      <c r="AC37" s="646"/>
      <c r="AD37" s="647">
        <v>8032</v>
      </c>
      <c r="AE37" s="647"/>
      <c r="AF37" s="647"/>
      <c r="AG37" s="647"/>
      <c r="AH37" s="647"/>
      <c r="AI37" s="647"/>
      <c r="AJ37" s="647"/>
      <c r="AK37" s="647"/>
      <c r="AL37" s="611">
        <v>0.2</v>
      </c>
      <c r="AM37" s="612"/>
      <c r="AN37" s="612"/>
      <c r="AO37" s="648"/>
      <c r="AQ37" s="641" t="s">
        <v>340</v>
      </c>
      <c r="AR37" s="642"/>
      <c r="AS37" s="642"/>
      <c r="AT37" s="642"/>
      <c r="AU37" s="642"/>
      <c r="AV37" s="642"/>
      <c r="AW37" s="642"/>
      <c r="AX37" s="642"/>
      <c r="AY37" s="643"/>
      <c r="AZ37" s="608">
        <v>178149</v>
      </c>
      <c r="BA37" s="609"/>
      <c r="BB37" s="609"/>
      <c r="BC37" s="609"/>
      <c r="BD37" s="621"/>
      <c r="BE37" s="621"/>
      <c r="BF37" s="644"/>
      <c r="BG37" s="605" t="s">
        <v>341</v>
      </c>
      <c r="BH37" s="606"/>
      <c r="BI37" s="606"/>
      <c r="BJ37" s="606"/>
      <c r="BK37" s="606"/>
      <c r="BL37" s="606"/>
      <c r="BM37" s="606"/>
      <c r="BN37" s="606"/>
      <c r="BO37" s="606"/>
      <c r="BP37" s="606"/>
      <c r="BQ37" s="606"/>
      <c r="BR37" s="606"/>
      <c r="BS37" s="606"/>
      <c r="BT37" s="606"/>
      <c r="BU37" s="607"/>
      <c r="BV37" s="608">
        <v>-17442</v>
      </c>
      <c r="BW37" s="609"/>
      <c r="BX37" s="609"/>
      <c r="BY37" s="609"/>
      <c r="BZ37" s="609"/>
      <c r="CA37" s="609"/>
      <c r="CB37" s="645"/>
      <c r="CD37" s="605" t="s">
        <v>342</v>
      </c>
      <c r="CE37" s="606"/>
      <c r="CF37" s="606"/>
      <c r="CG37" s="606"/>
      <c r="CH37" s="606"/>
      <c r="CI37" s="606"/>
      <c r="CJ37" s="606"/>
      <c r="CK37" s="606"/>
      <c r="CL37" s="606"/>
      <c r="CM37" s="606"/>
      <c r="CN37" s="606"/>
      <c r="CO37" s="606"/>
      <c r="CP37" s="606"/>
      <c r="CQ37" s="607"/>
      <c r="CR37" s="608">
        <v>459536</v>
      </c>
      <c r="CS37" s="621"/>
      <c r="CT37" s="621"/>
      <c r="CU37" s="621"/>
      <c r="CV37" s="621"/>
      <c r="CW37" s="621"/>
      <c r="CX37" s="621"/>
      <c r="CY37" s="622"/>
      <c r="CZ37" s="611">
        <v>3.8</v>
      </c>
      <c r="DA37" s="623"/>
      <c r="DB37" s="623"/>
      <c r="DC37" s="624"/>
      <c r="DD37" s="614">
        <v>373175</v>
      </c>
      <c r="DE37" s="621"/>
      <c r="DF37" s="621"/>
      <c r="DG37" s="621"/>
      <c r="DH37" s="621"/>
      <c r="DI37" s="621"/>
      <c r="DJ37" s="621"/>
      <c r="DK37" s="622"/>
      <c r="DL37" s="614">
        <v>372625</v>
      </c>
      <c r="DM37" s="621"/>
      <c r="DN37" s="621"/>
      <c r="DO37" s="621"/>
      <c r="DP37" s="621"/>
      <c r="DQ37" s="621"/>
      <c r="DR37" s="621"/>
      <c r="DS37" s="621"/>
      <c r="DT37" s="621"/>
      <c r="DU37" s="621"/>
      <c r="DV37" s="622"/>
      <c r="DW37" s="611">
        <v>7.4</v>
      </c>
      <c r="DX37" s="623"/>
      <c r="DY37" s="623"/>
      <c r="DZ37" s="623"/>
      <c r="EA37" s="623"/>
      <c r="EB37" s="623"/>
      <c r="EC37" s="635"/>
    </row>
    <row r="38" spans="2:133" ht="11.25" customHeight="1" x14ac:dyDescent="0.15">
      <c r="B38" s="605" t="s">
        <v>343</v>
      </c>
      <c r="C38" s="606"/>
      <c r="D38" s="606"/>
      <c r="E38" s="606"/>
      <c r="F38" s="606"/>
      <c r="G38" s="606"/>
      <c r="H38" s="606"/>
      <c r="I38" s="606"/>
      <c r="J38" s="606"/>
      <c r="K38" s="606"/>
      <c r="L38" s="606"/>
      <c r="M38" s="606"/>
      <c r="N38" s="606"/>
      <c r="O38" s="606"/>
      <c r="P38" s="606"/>
      <c r="Q38" s="607"/>
      <c r="R38" s="608">
        <v>92418</v>
      </c>
      <c r="S38" s="609"/>
      <c r="T38" s="609"/>
      <c r="U38" s="609"/>
      <c r="V38" s="609"/>
      <c r="W38" s="609"/>
      <c r="X38" s="609"/>
      <c r="Y38" s="610"/>
      <c r="Z38" s="646">
        <v>0.7</v>
      </c>
      <c r="AA38" s="646"/>
      <c r="AB38" s="646"/>
      <c r="AC38" s="646"/>
      <c r="AD38" s="647" t="s">
        <v>178</v>
      </c>
      <c r="AE38" s="647"/>
      <c r="AF38" s="647"/>
      <c r="AG38" s="647"/>
      <c r="AH38" s="647"/>
      <c r="AI38" s="647"/>
      <c r="AJ38" s="647"/>
      <c r="AK38" s="647"/>
      <c r="AL38" s="611" t="s">
        <v>235</v>
      </c>
      <c r="AM38" s="612"/>
      <c r="AN38" s="612"/>
      <c r="AO38" s="648"/>
      <c r="AQ38" s="641" t="s">
        <v>344</v>
      </c>
      <c r="AR38" s="642"/>
      <c r="AS38" s="642"/>
      <c r="AT38" s="642"/>
      <c r="AU38" s="642"/>
      <c r="AV38" s="642"/>
      <c r="AW38" s="642"/>
      <c r="AX38" s="642"/>
      <c r="AY38" s="643"/>
      <c r="AZ38" s="608">
        <v>27929</v>
      </c>
      <c r="BA38" s="609"/>
      <c r="BB38" s="609"/>
      <c r="BC38" s="609"/>
      <c r="BD38" s="621"/>
      <c r="BE38" s="621"/>
      <c r="BF38" s="644"/>
      <c r="BG38" s="605" t="s">
        <v>345</v>
      </c>
      <c r="BH38" s="606"/>
      <c r="BI38" s="606"/>
      <c r="BJ38" s="606"/>
      <c r="BK38" s="606"/>
      <c r="BL38" s="606"/>
      <c r="BM38" s="606"/>
      <c r="BN38" s="606"/>
      <c r="BO38" s="606"/>
      <c r="BP38" s="606"/>
      <c r="BQ38" s="606"/>
      <c r="BR38" s="606"/>
      <c r="BS38" s="606"/>
      <c r="BT38" s="606"/>
      <c r="BU38" s="607"/>
      <c r="BV38" s="608">
        <v>2403</v>
      </c>
      <c r="BW38" s="609"/>
      <c r="BX38" s="609"/>
      <c r="BY38" s="609"/>
      <c r="BZ38" s="609"/>
      <c r="CA38" s="609"/>
      <c r="CB38" s="645"/>
      <c r="CD38" s="605" t="s">
        <v>346</v>
      </c>
      <c r="CE38" s="606"/>
      <c r="CF38" s="606"/>
      <c r="CG38" s="606"/>
      <c r="CH38" s="606"/>
      <c r="CI38" s="606"/>
      <c r="CJ38" s="606"/>
      <c r="CK38" s="606"/>
      <c r="CL38" s="606"/>
      <c r="CM38" s="606"/>
      <c r="CN38" s="606"/>
      <c r="CO38" s="606"/>
      <c r="CP38" s="606"/>
      <c r="CQ38" s="607"/>
      <c r="CR38" s="608">
        <v>626624</v>
      </c>
      <c r="CS38" s="609"/>
      <c r="CT38" s="609"/>
      <c r="CU38" s="609"/>
      <c r="CV38" s="609"/>
      <c r="CW38" s="609"/>
      <c r="CX38" s="609"/>
      <c r="CY38" s="610"/>
      <c r="CZ38" s="611">
        <v>5.0999999999999996</v>
      </c>
      <c r="DA38" s="623"/>
      <c r="DB38" s="623"/>
      <c r="DC38" s="624"/>
      <c r="DD38" s="614">
        <v>533227</v>
      </c>
      <c r="DE38" s="609"/>
      <c r="DF38" s="609"/>
      <c r="DG38" s="609"/>
      <c r="DH38" s="609"/>
      <c r="DI38" s="609"/>
      <c r="DJ38" s="609"/>
      <c r="DK38" s="610"/>
      <c r="DL38" s="614">
        <v>322861</v>
      </c>
      <c r="DM38" s="609"/>
      <c r="DN38" s="609"/>
      <c r="DO38" s="609"/>
      <c r="DP38" s="609"/>
      <c r="DQ38" s="609"/>
      <c r="DR38" s="609"/>
      <c r="DS38" s="609"/>
      <c r="DT38" s="609"/>
      <c r="DU38" s="609"/>
      <c r="DV38" s="610"/>
      <c r="DW38" s="611">
        <v>6.4</v>
      </c>
      <c r="DX38" s="623"/>
      <c r="DY38" s="623"/>
      <c r="DZ38" s="623"/>
      <c r="EA38" s="623"/>
      <c r="EB38" s="623"/>
      <c r="EC38" s="635"/>
    </row>
    <row r="39" spans="2:133" ht="11.25" customHeight="1" x14ac:dyDescent="0.15">
      <c r="B39" s="605" t="s">
        <v>347</v>
      </c>
      <c r="C39" s="606"/>
      <c r="D39" s="606"/>
      <c r="E39" s="606"/>
      <c r="F39" s="606"/>
      <c r="G39" s="606"/>
      <c r="H39" s="606"/>
      <c r="I39" s="606"/>
      <c r="J39" s="606"/>
      <c r="K39" s="606"/>
      <c r="L39" s="606"/>
      <c r="M39" s="606"/>
      <c r="N39" s="606"/>
      <c r="O39" s="606"/>
      <c r="P39" s="606"/>
      <c r="Q39" s="607"/>
      <c r="R39" s="608" t="s">
        <v>131</v>
      </c>
      <c r="S39" s="609"/>
      <c r="T39" s="609"/>
      <c r="U39" s="609"/>
      <c r="V39" s="609"/>
      <c r="W39" s="609"/>
      <c r="X39" s="609"/>
      <c r="Y39" s="610"/>
      <c r="Z39" s="646" t="s">
        <v>235</v>
      </c>
      <c r="AA39" s="646"/>
      <c r="AB39" s="646"/>
      <c r="AC39" s="646"/>
      <c r="AD39" s="647" t="s">
        <v>131</v>
      </c>
      <c r="AE39" s="647"/>
      <c r="AF39" s="647"/>
      <c r="AG39" s="647"/>
      <c r="AH39" s="647"/>
      <c r="AI39" s="647"/>
      <c r="AJ39" s="647"/>
      <c r="AK39" s="647"/>
      <c r="AL39" s="611" t="s">
        <v>131</v>
      </c>
      <c r="AM39" s="612"/>
      <c r="AN39" s="612"/>
      <c r="AO39" s="648"/>
      <c r="AQ39" s="641" t="s">
        <v>348</v>
      </c>
      <c r="AR39" s="642"/>
      <c r="AS39" s="642"/>
      <c r="AT39" s="642"/>
      <c r="AU39" s="642"/>
      <c r="AV39" s="642"/>
      <c r="AW39" s="642"/>
      <c r="AX39" s="642"/>
      <c r="AY39" s="643"/>
      <c r="AZ39" s="608" t="s">
        <v>235</v>
      </c>
      <c r="BA39" s="609"/>
      <c r="BB39" s="609"/>
      <c r="BC39" s="609"/>
      <c r="BD39" s="621"/>
      <c r="BE39" s="621"/>
      <c r="BF39" s="644"/>
      <c r="BG39" s="605" t="s">
        <v>349</v>
      </c>
      <c r="BH39" s="606"/>
      <c r="BI39" s="606"/>
      <c r="BJ39" s="606"/>
      <c r="BK39" s="606"/>
      <c r="BL39" s="606"/>
      <c r="BM39" s="606"/>
      <c r="BN39" s="606"/>
      <c r="BO39" s="606"/>
      <c r="BP39" s="606"/>
      <c r="BQ39" s="606"/>
      <c r="BR39" s="606"/>
      <c r="BS39" s="606"/>
      <c r="BT39" s="606"/>
      <c r="BU39" s="607"/>
      <c r="BV39" s="608">
        <v>3805</v>
      </c>
      <c r="BW39" s="609"/>
      <c r="BX39" s="609"/>
      <c r="BY39" s="609"/>
      <c r="BZ39" s="609"/>
      <c r="CA39" s="609"/>
      <c r="CB39" s="645"/>
      <c r="CD39" s="605" t="s">
        <v>350</v>
      </c>
      <c r="CE39" s="606"/>
      <c r="CF39" s="606"/>
      <c r="CG39" s="606"/>
      <c r="CH39" s="606"/>
      <c r="CI39" s="606"/>
      <c r="CJ39" s="606"/>
      <c r="CK39" s="606"/>
      <c r="CL39" s="606"/>
      <c r="CM39" s="606"/>
      <c r="CN39" s="606"/>
      <c r="CO39" s="606"/>
      <c r="CP39" s="606"/>
      <c r="CQ39" s="607"/>
      <c r="CR39" s="608">
        <v>2816765</v>
      </c>
      <c r="CS39" s="621"/>
      <c r="CT39" s="621"/>
      <c r="CU39" s="621"/>
      <c r="CV39" s="621"/>
      <c r="CW39" s="621"/>
      <c r="CX39" s="621"/>
      <c r="CY39" s="622"/>
      <c r="CZ39" s="611">
        <v>23.1</v>
      </c>
      <c r="DA39" s="623"/>
      <c r="DB39" s="623"/>
      <c r="DC39" s="624"/>
      <c r="DD39" s="614">
        <v>893443</v>
      </c>
      <c r="DE39" s="621"/>
      <c r="DF39" s="621"/>
      <c r="DG39" s="621"/>
      <c r="DH39" s="621"/>
      <c r="DI39" s="621"/>
      <c r="DJ39" s="621"/>
      <c r="DK39" s="622"/>
      <c r="DL39" s="614" t="s">
        <v>235</v>
      </c>
      <c r="DM39" s="621"/>
      <c r="DN39" s="621"/>
      <c r="DO39" s="621"/>
      <c r="DP39" s="621"/>
      <c r="DQ39" s="621"/>
      <c r="DR39" s="621"/>
      <c r="DS39" s="621"/>
      <c r="DT39" s="621"/>
      <c r="DU39" s="621"/>
      <c r="DV39" s="622"/>
      <c r="DW39" s="611" t="s">
        <v>131</v>
      </c>
      <c r="DX39" s="623"/>
      <c r="DY39" s="623"/>
      <c r="DZ39" s="623"/>
      <c r="EA39" s="623"/>
      <c r="EB39" s="623"/>
      <c r="EC39" s="635"/>
    </row>
    <row r="40" spans="2:133" ht="11.25" customHeight="1" x14ac:dyDescent="0.15">
      <c r="B40" s="605" t="s">
        <v>351</v>
      </c>
      <c r="C40" s="606"/>
      <c r="D40" s="606"/>
      <c r="E40" s="606"/>
      <c r="F40" s="606"/>
      <c r="G40" s="606"/>
      <c r="H40" s="606"/>
      <c r="I40" s="606"/>
      <c r="J40" s="606"/>
      <c r="K40" s="606"/>
      <c r="L40" s="606"/>
      <c r="M40" s="606"/>
      <c r="N40" s="606"/>
      <c r="O40" s="606"/>
      <c r="P40" s="606"/>
      <c r="Q40" s="607"/>
      <c r="R40" s="608">
        <v>60218</v>
      </c>
      <c r="S40" s="609"/>
      <c r="T40" s="609"/>
      <c r="U40" s="609"/>
      <c r="V40" s="609"/>
      <c r="W40" s="609"/>
      <c r="X40" s="609"/>
      <c r="Y40" s="610"/>
      <c r="Z40" s="646">
        <v>0.5</v>
      </c>
      <c r="AA40" s="646"/>
      <c r="AB40" s="646"/>
      <c r="AC40" s="646"/>
      <c r="AD40" s="647" t="s">
        <v>131</v>
      </c>
      <c r="AE40" s="647"/>
      <c r="AF40" s="647"/>
      <c r="AG40" s="647"/>
      <c r="AH40" s="647"/>
      <c r="AI40" s="647"/>
      <c r="AJ40" s="647"/>
      <c r="AK40" s="647"/>
      <c r="AL40" s="611" t="s">
        <v>178</v>
      </c>
      <c r="AM40" s="612"/>
      <c r="AN40" s="612"/>
      <c r="AO40" s="648"/>
      <c r="AQ40" s="641" t="s">
        <v>352</v>
      </c>
      <c r="AR40" s="642"/>
      <c r="AS40" s="642"/>
      <c r="AT40" s="642"/>
      <c r="AU40" s="642"/>
      <c r="AV40" s="642"/>
      <c r="AW40" s="642"/>
      <c r="AX40" s="642"/>
      <c r="AY40" s="643"/>
      <c r="AZ40" s="608" t="s">
        <v>235</v>
      </c>
      <c r="BA40" s="609"/>
      <c r="BB40" s="609"/>
      <c r="BC40" s="609"/>
      <c r="BD40" s="621"/>
      <c r="BE40" s="621"/>
      <c r="BF40" s="644"/>
      <c r="BG40" s="649" t="s">
        <v>353</v>
      </c>
      <c r="BH40" s="650"/>
      <c r="BI40" s="650"/>
      <c r="BJ40" s="650"/>
      <c r="BK40" s="650"/>
      <c r="BL40" s="200"/>
      <c r="BM40" s="606" t="s">
        <v>354</v>
      </c>
      <c r="BN40" s="606"/>
      <c r="BO40" s="606"/>
      <c r="BP40" s="606"/>
      <c r="BQ40" s="606"/>
      <c r="BR40" s="606"/>
      <c r="BS40" s="606"/>
      <c r="BT40" s="606"/>
      <c r="BU40" s="607"/>
      <c r="BV40" s="608">
        <v>74</v>
      </c>
      <c r="BW40" s="609"/>
      <c r="BX40" s="609"/>
      <c r="BY40" s="609"/>
      <c r="BZ40" s="609"/>
      <c r="CA40" s="609"/>
      <c r="CB40" s="645"/>
      <c r="CD40" s="605" t="s">
        <v>355</v>
      </c>
      <c r="CE40" s="606"/>
      <c r="CF40" s="606"/>
      <c r="CG40" s="606"/>
      <c r="CH40" s="606"/>
      <c r="CI40" s="606"/>
      <c r="CJ40" s="606"/>
      <c r="CK40" s="606"/>
      <c r="CL40" s="606"/>
      <c r="CM40" s="606"/>
      <c r="CN40" s="606"/>
      <c r="CO40" s="606"/>
      <c r="CP40" s="606"/>
      <c r="CQ40" s="607"/>
      <c r="CR40" s="608">
        <v>8640</v>
      </c>
      <c r="CS40" s="609"/>
      <c r="CT40" s="609"/>
      <c r="CU40" s="609"/>
      <c r="CV40" s="609"/>
      <c r="CW40" s="609"/>
      <c r="CX40" s="609"/>
      <c r="CY40" s="610"/>
      <c r="CZ40" s="611">
        <v>0.1</v>
      </c>
      <c r="DA40" s="623"/>
      <c r="DB40" s="623"/>
      <c r="DC40" s="624"/>
      <c r="DD40" s="614" t="s">
        <v>178</v>
      </c>
      <c r="DE40" s="609"/>
      <c r="DF40" s="609"/>
      <c r="DG40" s="609"/>
      <c r="DH40" s="609"/>
      <c r="DI40" s="609"/>
      <c r="DJ40" s="609"/>
      <c r="DK40" s="610"/>
      <c r="DL40" s="614" t="s">
        <v>235</v>
      </c>
      <c r="DM40" s="609"/>
      <c r="DN40" s="609"/>
      <c r="DO40" s="609"/>
      <c r="DP40" s="609"/>
      <c r="DQ40" s="609"/>
      <c r="DR40" s="609"/>
      <c r="DS40" s="609"/>
      <c r="DT40" s="609"/>
      <c r="DU40" s="609"/>
      <c r="DV40" s="610"/>
      <c r="DW40" s="611" t="s">
        <v>235</v>
      </c>
      <c r="DX40" s="623"/>
      <c r="DY40" s="623"/>
      <c r="DZ40" s="623"/>
      <c r="EA40" s="623"/>
      <c r="EB40" s="623"/>
      <c r="EC40" s="635"/>
    </row>
    <row r="41" spans="2:133" ht="11.25" customHeight="1" x14ac:dyDescent="0.15">
      <c r="B41" s="589" t="s">
        <v>356</v>
      </c>
      <c r="C41" s="590"/>
      <c r="D41" s="590"/>
      <c r="E41" s="590"/>
      <c r="F41" s="590"/>
      <c r="G41" s="590"/>
      <c r="H41" s="590"/>
      <c r="I41" s="590"/>
      <c r="J41" s="590"/>
      <c r="K41" s="590"/>
      <c r="L41" s="590"/>
      <c r="M41" s="590"/>
      <c r="N41" s="590"/>
      <c r="O41" s="590"/>
      <c r="P41" s="590"/>
      <c r="Q41" s="591"/>
      <c r="R41" s="592">
        <v>13004882</v>
      </c>
      <c r="S41" s="633"/>
      <c r="T41" s="633"/>
      <c r="U41" s="633"/>
      <c r="V41" s="633"/>
      <c r="W41" s="633"/>
      <c r="X41" s="633"/>
      <c r="Y41" s="636"/>
      <c r="Z41" s="637">
        <v>100</v>
      </c>
      <c r="AA41" s="637"/>
      <c r="AB41" s="637"/>
      <c r="AC41" s="637"/>
      <c r="AD41" s="638">
        <v>5007566</v>
      </c>
      <c r="AE41" s="638"/>
      <c r="AF41" s="638"/>
      <c r="AG41" s="638"/>
      <c r="AH41" s="638"/>
      <c r="AI41" s="638"/>
      <c r="AJ41" s="638"/>
      <c r="AK41" s="638"/>
      <c r="AL41" s="595">
        <v>100</v>
      </c>
      <c r="AM41" s="639"/>
      <c r="AN41" s="639"/>
      <c r="AO41" s="640"/>
      <c r="AQ41" s="641" t="s">
        <v>357</v>
      </c>
      <c r="AR41" s="642"/>
      <c r="AS41" s="642"/>
      <c r="AT41" s="642"/>
      <c r="AU41" s="642"/>
      <c r="AV41" s="642"/>
      <c r="AW41" s="642"/>
      <c r="AX41" s="642"/>
      <c r="AY41" s="643"/>
      <c r="AZ41" s="608">
        <v>176707</v>
      </c>
      <c r="BA41" s="609"/>
      <c r="BB41" s="609"/>
      <c r="BC41" s="609"/>
      <c r="BD41" s="621"/>
      <c r="BE41" s="621"/>
      <c r="BF41" s="644"/>
      <c r="BG41" s="649"/>
      <c r="BH41" s="650"/>
      <c r="BI41" s="650"/>
      <c r="BJ41" s="650"/>
      <c r="BK41" s="650"/>
      <c r="BL41" s="200"/>
      <c r="BM41" s="606" t="s">
        <v>358</v>
      </c>
      <c r="BN41" s="606"/>
      <c r="BO41" s="606"/>
      <c r="BP41" s="606"/>
      <c r="BQ41" s="606"/>
      <c r="BR41" s="606"/>
      <c r="BS41" s="606"/>
      <c r="BT41" s="606"/>
      <c r="BU41" s="607"/>
      <c r="BV41" s="608" t="s">
        <v>322</v>
      </c>
      <c r="BW41" s="609"/>
      <c r="BX41" s="609"/>
      <c r="BY41" s="609"/>
      <c r="BZ41" s="609"/>
      <c r="CA41" s="609"/>
      <c r="CB41" s="645"/>
      <c r="CD41" s="605" t="s">
        <v>359</v>
      </c>
      <c r="CE41" s="606"/>
      <c r="CF41" s="606"/>
      <c r="CG41" s="606"/>
      <c r="CH41" s="606"/>
      <c r="CI41" s="606"/>
      <c r="CJ41" s="606"/>
      <c r="CK41" s="606"/>
      <c r="CL41" s="606"/>
      <c r="CM41" s="606"/>
      <c r="CN41" s="606"/>
      <c r="CO41" s="606"/>
      <c r="CP41" s="606"/>
      <c r="CQ41" s="607"/>
      <c r="CR41" s="608" t="s">
        <v>322</v>
      </c>
      <c r="CS41" s="621"/>
      <c r="CT41" s="621"/>
      <c r="CU41" s="621"/>
      <c r="CV41" s="621"/>
      <c r="CW41" s="621"/>
      <c r="CX41" s="621"/>
      <c r="CY41" s="622"/>
      <c r="CZ41" s="611" t="s">
        <v>235</v>
      </c>
      <c r="DA41" s="623"/>
      <c r="DB41" s="623"/>
      <c r="DC41" s="624"/>
      <c r="DD41" s="614" t="s">
        <v>178</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360</v>
      </c>
      <c r="AR42" s="654"/>
      <c r="AS42" s="654"/>
      <c r="AT42" s="654"/>
      <c r="AU42" s="654"/>
      <c r="AV42" s="654"/>
      <c r="AW42" s="654"/>
      <c r="AX42" s="654"/>
      <c r="AY42" s="655"/>
      <c r="AZ42" s="592">
        <v>271768</v>
      </c>
      <c r="BA42" s="633"/>
      <c r="BB42" s="633"/>
      <c r="BC42" s="633"/>
      <c r="BD42" s="593"/>
      <c r="BE42" s="593"/>
      <c r="BF42" s="656"/>
      <c r="BG42" s="651"/>
      <c r="BH42" s="652"/>
      <c r="BI42" s="652"/>
      <c r="BJ42" s="652"/>
      <c r="BK42" s="652"/>
      <c r="BL42" s="201"/>
      <c r="BM42" s="590" t="s">
        <v>361</v>
      </c>
      <c r="BN42" s="590"/>
      <c r="BO42" s="590"/>
      <c r="BP42" s="590"/>
      <c r="BQ42" s="590"/>
      <c r="BR42" s="590"/>
      <c r="BS42" s="590"/>
      <c r="BT42" s="590"/>
      <c r="BU42" s="591"/>
      <c r="BV42" s="592">
        <v>266</v>
      </c>
      <c r="BW42" s="633"/>
      <c r="BX42" s="633"/>
      <c r="BY42" s="633"/>
      <c r="BZ42" s="633"/>
      <c r="CA42" s="633"/>
      <c r="CB42" s="634"/>
      <c r="CD42" s="605" t="s">
        <v>362</v>
      </c>
      <c r="CE42" s="606"/>
      <c r="CF42" s="606"/>
      <c r="CG42" s="606"/>
      <c r="CH42" s="606"/>
      <c r="CI42" s="606"/>
      <c r="CJ42" s="606"/>
      <c r="CK42" s="606"/>
      <c r="CL42" s="606"/>
      <c r="CM42" s="606"/>
      <c r="CN42" s="606"/>
      <c r="CO42" s="606"/>
      <c r="CP42" s="606"/>
      <c r="CQ42" s="607"/>
      <c r="CR42" s="608">
        <v>1148212</v>
      </c>
      <c r="CS42" s="621"/>
      <c r="CT42" s="621"/>
      <c r="CU42" s="621"/>
      <c r="CV42" s="621"/>
      <c r="CW42" s="621"/>
      <c r="CX42" s="621"/>
      <c r="CY42" s="622"/>
      <c r="CZ42" s="611">
        <v>9.4</v>
      </c>
      <c r="DA42" s="623"/>
      <c r="DB42" s="623"/>
      <c r="DC42" s="624"/>
      <c r="DD42" s="614">
        <v>546334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194" t="s">
        <v>363</v>
      </c>
      <c r="CD43" s="605" t="s">
        <v>364</v>
      </c>
      <c r="CE43" s="606"/>
      <c r="CF43" s="606"/>
      <c r="CG43" s="606"/>
      <c r="CH43" s="606"/>
      <c r="CI43" s="606"/>
      <c r="CJ43" s="606"/>
      <c r="CK43" s="606"/>
      <c r="CL43" s="606"/>
      <c r="CM43" s="606"/>
      <c r="CN43" s="606"/>
      <c r="CO43" s="606"/>
      <c r="CP43" s="606"/>
      <c r="CQ43" s="607"/>
      <c r="CR43" s="608" t="s">
        <v>178</v>
      </c>
      <c r="CS43" s="621"/>
      <c r="CT43" s="621"/>
      <c r="CU43" s="621"/>
      <c r="CV43" s="621"/>
      <c r="CW43" s="621"/>
      <c r="CX43" s="621"/>
      <c r="CY43" s="622"/>
      <c r="CZ43" s="611" t="s">
        <v>178</v>
      </c>
      <c r="DA43" s="623"/>
      <c r="DB43" s="623"/>
      <c r="DC43" s="624"/>
      <c r="DD43" s="614" t="s">
        <v>178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311</v>
      </c>
      <c r="CE44" s="628"/>
      <c r="CF44" s="605" t="s">
        <v>366</v>
      </c>
      <c r="CG44" s="606"/>
      <c r="CH44" s="606"/>
      <c r="CI44" s="606"/>
      <c r="CJ44" s="606"/>
      <c r="CK44" s="606"/>
      <c r="CL44" s="606"/>
      <c r="CM44" s="606"/>
      <c r="CN44" s="606"/>
      <c r="CO44" s="606"/>
      <c r="CP44" s="606"/>
      <c r="CQ44" s="607"/>
      <c r="CR44" s="608">
        <v>1123821</v>
      </c>
      <c r="CS44" s="609"/>
      <c r="CT44" s="609"/>
      <c r="CU44" s="609"/>
      <c r="CV44" s="609"/>
      <c r="CW44" s="609"/>
      <c r="CX44" s="609"/>
      <c r="CY44" s="610"/>
      <c r="CZ44" s="611">
        <v>9.1999999999999993</v>
      </c>
      <c r="DA44" s="612"/>
      <c r="DB44" s="612"/>
      <c r="DC44" s="613"/>
      <c r="DD44" s="614">
        <v>542048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368</v>
      </c>
      <c r="CG45" s="606"/>
      <c r="CH45" s="606"/>
      <c r="CI45" s="606"/>
      <c r="CJ45" s="606"/>
      <c r="CK45" s="606"/>
      <c r="CL45" s="606"/>
      <c r="CM45" s="606"/>
      <c r="CN45" s="606"/>
      <c r="CO45" s="606"/>
      <c r="CP45" s="606"/>
      <c r="CQ45" s="607"/>
      <c r="CR45" s="608">
        <v>630417</v>
      </c>
      <c r="CS45" s="621"/>
      <c r="CT45" s="621"/>
      <c r="CU45" s="621"/>
      <c r="CV45" s="621"/>
      <c r="CW45" s="621"/>
      <c r="CX45" s="621"/>
      <c r="CY45" s="622"/>
      <c r="CZ45" s="611">
        <v>5.2</v>
      </c>
      <c r="DA45" s="623"/>
      <c r="DB45" s="623"/>
      <c r="DC45" s="624"/>
      <c r="DD45" s="614">
        <v>186352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05"/>
      <c r="CD46" s="629"/>
      <c r="CE46" s="630"/>
      <c r="CF46" s="605" t="s">
        <v>369</v>
      </c>
      <c r="CG46" s="606"/>
      <c r="CH46" s="606"/>
      <c r="CI46" s="606"/>
      <c r="CJ46" s="606"/>
      <c r="CK46" s="606"/>
      <c r="CL46" s="606"/>
      <c r="CM46" s="606"/>
      <c r="CN46" s="606"/>
      <c r="CO46" s="606"/>
      <c r="CP46" s="606"/>
      <c r="CQ46" s="607"/>
      <c r="CR46" s="608">
        <v>493404</v>
      </c>
      <c r="CS46" s="609"/>
      <c r="CT46" s="609"/>
      <c r="CU46" s="609"/>
      <c r="CV46" s="609"/>
      <c r="CW46" s="609"/>
      <c r="CX46" s="609"/>
      <c r="CY46" s="610"/>
      <c r="CZ46" s="611">
        <v>4.0999999999999996</v>
      </c>
      <c r="DA46" s="612"/>
      <c r="DB46" s="612"/>
      <c r="DC46" s="613"/>
      <c r="DD46" s="614">
        <v>355696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05"/>
      <c r="CD47" s="629"/>
      <c r="CE47" s="630"/>
      <c r="CF47" s="605" t="s">
        <v>370</v>
      </c>
      <c r="CG47" s="606"/>
      <c r="CH47" s="606"/>
      <c r="CI47" s="606"/>
      <c r="CJ47" s="606"/>
      <c r="CK47" s="606"/>
      <c r="CL47" s="606"/>
      <c r="CM47" s="606"/>
      <c r="CN47" s="606"/>
      <c r="CO47" s="606"/>
      <c r="CP47" s="606"/>
      <c r="CQ47" s="607"/>
      <c r="CR47" s="608">
        <v>24391</v>
      </c>
      <c r="CS47" s="621"/>
      <c r="CT47" s="621"/>
      <c r="CU47" s="621"/>
      <c r="CV47" s="621"/>
      <c r="CW47" s="621"/>
      <c r="CX47" s="621"/>
      <c r="CY47" s="622"/>
      <c r="CZ47" s="611">
        <v>0.2</v>
      </c>
      <c r="DA47" s="623"/>
      <c r="DB47" s="623"/>
      <c r="DC47" s="624"/>
      <c r="DD47" s="614">
        <v>4286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05"/>
      <c r="CD48" s="631"/>
      <c r="CE48" s="632"/>
      <c r="CF48" s="605" t="s">
        <v>371</v>
      </c>
      <c r="CG48" s="606"/>
      <c r="CH48" s="606"/>
      <c r="CI48" s="606"/>
      <c r="CJ48" s="606"/>
      <c r="CK48" s="606"/>
      <c r="CL48" s="606"/>
      <c r="CM48" s="606"/>
      <c r="CN48" s="606"/>
      <c r="CO48" s="606"/>
      <c r="CP48" s="606"/>
      <c r="CQ48" s="607"/>
      <c r="CR48" s="608" t="s">
        <v>178</v>
      </c>
      <c r="CS48" s="609"/>
      <c r="CT48" s="609"/>
      <c r="CU48" s="609"/>
      <c r="CV48" s="609"/>
      <c r="CW48" s="609"/>
      <c r="CX48" s="609"/>
      <c r="CY48" s="610"/>
      <c r="CZ48" s="611" t="s">
        <v>178</v>
      </c>
      <c r="DA48" s="612"/>
      <c r="DB48" s="612"/>
      <c r="DC48" s="613"/>
      <c r="DD48" s="614" t="s">
        <v>178</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05"/>
      <c r="CD49" s="589" t="s">
        <v>372</v>
      </c>
      <c r="CE49" s="590"/>
      <c r="CF49" s="590"/>
      <c r="CG49" s="590"/>
      <c r="CH49" s="590"/>
      <c r="CI49" s="590"/>
      <c r="CJ49" s="590"/>
      <c r="CK49" s="590"/>
      <c r="CL49" s="590"/>
      <c r="CM49" s="590"/>
      <c r="CN49" s="590"/>
      <c r="CO49" s="590"/>
      <c r="CP49" s="590"/>
      <c r="CQ49" s="591"/>
      <c r="CR49" s="592">
        <v>12167893</v>
      </c>
      <c r="CS49" s="593"/>
      <c r="CT49" s="593"/>
      <c r="CU49" s="593"/>
      <c r="CV49" s="593"/>
      <c r="CW49" s="593"/>
      <c r="CX49" s="593"/>
      <c r="CY49" s="594"/>
      <c r="CZ49" s="595">
        <v>100</v>
      </c>
      <c r="DA49" s="596"/>
      <c r="DB49" s="596"/>
      <c r="DC49" s="597"/>
      <c r="DD49" s="598">
        <v>5943911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GiJlObflqkiDgGZfLyxvvOv9lMzOfpb0z9ApmxFza12f++g0uD4uQ+gB0mQWkTuhweN4qhzsacmohXsjV4r58g==" saltValue="tP/k3Y+0uGek7IieaXRMn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H15" sqref="BH15"/>
    </sheetView>
  </sheetViews>
  <sheetFormatPr defaultColWidth="0" defaultRowHeight="13.5" zeroHeight="1" x14ac:dyDescent="0.15"/>
  <cols>
    <col min="1" max="130" width="2.75" style="211" customWidth="1"/>
    <col min="131" max="131" width="1.625" style="211" customWidth="1"/>
    <col min="132" max="16384" width="9" style="211" hidden="1"/>
  </cols>
  <sheetData>
    <row r="1" spans="1:131" ht="11.25" customHeight="1" thickBot="1" x14ac:dyDescent="0.2">
      <c r="A1" s="207"/>
      <c r="B1" s="207"/>
      <c r="C1" s="207"/>
      <c r="D1" s="207"/>
      <c r="E1" s="207"/>
      <c r="F1" s="207"/>
      <c r="G1" s="207"/>
      <c r="H1" s="207"/>
      <c r="I1" s="207"/>
      <c r="J1" s="207"/>
      <c r="K1" s="207"/>
      <c r="L1" s="207"/>
      <c r="M1" s="207"/>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9"/>
      <c r="DR1" s="209"/>
      <c r="DS1" s="209"/>
      <c r="DT1" s="209"/>
      <c r="DU1" s="209"/>
      <c r="DV1" s="209"/>
      <c r="DW1" s="209"/>
      <c r="DX1" s="209"/>
      <c r="DY1" s="209"/>
      <c r="DZ1" s="209"/>
      <c r="EA1" s="210"/>
    </row>
    <row r="2" spans="1:131" ht="26.25" customHeight="1" thickBot="1" x14ac:dyDescent="0.2">
      <c r="A2" s="1077" t="s">
        <v>373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1078" t="s">
        <v>374</v>
      </c>
      <c r="DK2" s="1079"/>
      <c r="DL2" s="1079"/>
      <c r="DM2" s="1079"/>
      <c r="DN2" s="1079"/>
      <c r="DO2" s="1080"/>
      <c r="DP2" s="208"/>
      <c r="DQ2" s="1078" t="s">
        <v>375</v>
      </c>
      <c r="DR2" s="1079"/>
      <c r="DS2" s="1079"/>
      <c r="DT2" s="1079"/>
      <c r="DU2" s="1079"/>
      <c r="DV2" s="1079"/>
      <c r="DW2" s="1079"/>
      <c r="DX2" s="1079"/>
      <c r="DY2" s="1079"/>
      <c r="DZ2" s="1080"/>
      <c r="EA2" s="210"/>
    </row>
    <row r="3" spans="1:131" ht="11.25" customHeight="1" x14ac:dyDescent="0.15">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10"/>
    </row>
    <row r="4" spans="1:131" s="216" customFormat="1" ht="26.25" customHeight="1" thickBot="1" x14ac:dyDescent="0.2">
      <c r="A4" s="1046" t="s">
        <v>376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12"/>
      <c r="BA4" s="212"/>
      <c r="BB4" s="212"/>
      <c r="BC4" s="212"/>
      <c r="BD4" s="212"/>
      <c r="BE4" s="213"/>
      <c r="BF4" s="213"/>
      <c r="BG4" s="213"/>
      <c r="BH4" s="213"/>
      <c r="BI4" s="213"/>
      <c r="BJ4" s="213"/>
      <c r="BK4" s="213"/>
      <c r="BL4" s="213"/>
      <c r="BM4" s="213"/>
      <c r="BN4" s="213"/>
      <c r="BO4" s="213"/>
      <c r="BP4" s="213"/>
      <c r="BQ4" s="717" t="s">
        <v>377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15"/>
    </row>
    <row r="5" spans="1:131" s="216" customFormat="1" ht="26.25" customHeight="1" x14ac:dyDescent="0.15">
      <c r="A5" s="982" t="s">
        <v>378</v>
      </c>
      <c r="B5" s="983"/>
      <c r="C5" s="983"/>
      <c r="D5" s="983"/>
      <c r="E5" s="983"/>
      <c r="F5" s="983"/>
      <c r="G5" s="983"/>
      <c r="H5" s="983"/>
      <c r="I5" s="983"/>
      <c r="J5" s="983"/>
      <c r="K5" s="983"/>
      <c r="L5" s="983"/>
      <c r="M5" s="983"/>
      <c r="N5" s="983"/>
      <c r="O5" s="983"/>
      <c r="P5" s="984"/>
      <c r="Q5" s="988" t="s">
        <v>379</v>
      </c>
      <c r="R5" s="989"/>
      <c r="S5" s="989"/>
      <c r="T5" s="989"/>
      <c r="U5" s="990"/>
      <c r="V5" s="988" t="s">
        <v>380</v>
      </c>
      <c r="W5" s="989"/>
      <c r="X5" s="989"/>
      <c r="Y5" s="989"/>
      <c r="Z5" s="990"/>
      <c r="AA5" s="988" t="s">
        <v>381</v>
      </c>
      <c r="AB5" s="989"/>
      <c r="AC5" s="989"/>
      <c r="AD5" s="989"/>
      <c r="AE5" s="989"/>
      <c r="AF5" s="1081" t="s">
        <v>382</v>
      </c>
      <c r="AG5" s="989"/>
      <c r="AH5" s="989"/>
      <c r="AI5" s="989"/>
      <c r="AJ5" s="1002"/>
      <c r="AK5" s="989" t="s">
        <v>383</v>
      </c>
      <c r="AL5" s="989"/>
      <c r="AM5" s="989"/>
      <c r="AN5" s="989"/>
      <c r="AO5" s="990"/>
      <c r="AP5" s="988" t="s">
        <v>384</v>
      </c>
      <c r="AQ5" s="989"/>
      <c r="AR5" s="989"/>
      <c r="AS5" s="989"/>
      <c r="AT5" s="990"/>
      <c r="AU5" s="988" t="s">
        <v>385</v>
      </c>
      <c r="AV5" s="989"/>
      <c r="AW5" s="989"/>
      <c r="AX5" s="989"/>
      <c r="AY5" s="1002"/>
      <c r="AZ5" s="212"/>
      <c r="BA5" s="212"/>
      <c r="BB5" s="212"/>
      <c r="BC5" s="212"/>
      <c r="BD5" s="212"/>
      <c r="BE5" s="213"/>
      <c r="BF5" s="213"/>
      <c r="BG5" s="213"/>
      <c r="BH5" s="213"/>
      <c r="BI5" s="213"/>
      <c r="BJ5" s="213"/>
      <c r="BK5" s="213"/>
      <c r="BL5" s="213"/>
      <c r="BM5" s="213"/>
      <c r="BN5" s="213"/>
      <c r="BO5" s="213"/>
      <c r="BP5" s="213"/>
      <c r="BQ5" s="982" t="s">
        <v>386</v>
      </c>
      <c r="BR5" s="983"/>
      <c r="BS5" s="983"/>
      <c r="BT5" s="983"/>
      <c r="BU5" s="983"/>
      <c r="BV5" s="983"/>
      <c r="BW5" s="983"/>
      <c r="BX5" s="983"/>
      <c r="BY5" s="983"/>
      <c r="BZ5" s="983"/>
      <c r="CA5" s="983"/>
      <c r="CB5" s="983"/>
      <c r="CC5" s="983"/>
      <c r="CD5" s="983"/>
      <c r="CE5" s="983"/>
      <c r="CF5" s="983"/>
      <c r="CG5" s="984"/>
      <c r="CH5" s="988" t="s">
        <v>387</v>
      </c>
      <c r="CI5" s="989"/>
      <c r="CJ5" s="989"/>
      <c r="CK5" s="989"/>
      <c r="CL5" s="990"/>
      <c r="CM5" s="988" t="s">
        <v>388</v>
      </c>
      <c r="CN5" s="989"/>
      <c r="CO5" s="989"/>
      <c r="CP5" s="989"/>
      <c r="CQ5" s="990"/>
      <c r="CR5" s="988" t="s">
        <v>389</v>
      </c>
      <c r="CS5" s="989"/>
      <c r="CT5" s="989"/>
      <c r="CU5" s="989"/>
      <c r="CV5" s="990"/>
      <c r="CW5" s="988" t="s">
        <v>390</v>
      </c>
      <c r="CX5" s="989"/>
      <c r="CY5" s="989"/>
      <c r="CZ5" s="989"/>
      <c r="DA5" s="990"/>
      <c r="DB5" s="988" t="s">
        <v>391</v>
      </c>
      <c r="DC5" s="989"/>
      <c r="DD5" s="989"/>
      <c r="DE5" s="989"/>
      <c r="DF5" s="990"/>
      <c r="DG5" s="1071" t="s">
        <v>392</v>
      </c>
      <c r="DH5" s="1072"/>
      <c r="DI5" s="1072"/>
      <c r="DJ5" s="1072"/>
      <c r="DK5" s="1073"/>
      <c r="DL5" s="1071" t="s">
        <v>393</v>
      </c>
      <c r="DM5" s="1072"/>
      <c r="DN5" s="1072"/>
      <c r="DO5" s="1072"/>
      <c r="DP5" s="1073"/>
      <c r="DQ5" s="988" t="s">
        <v>394</v>
      </c>
      <c r="DR5" s="989"/>
      <c r="DS5" s="989"/>
      <c r="DT5" s="989"/>
      <c r="DU5" s="990"/>
      <c r="DV5" s="988" t="s">
        <v>385</v>
      </c>
      <c r="DW5" s="989"/>
      <c r="DX5" s="989"/>
      <c r="DY5" s="989"/>
      <c r="DZ5" s="1002"/>
      <c r="EA5" s="215"/>
    </row>
    <row r="6" spans="1:131" s="216"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12"/>
      <c r="BA6" s="212"/>
      <c r="BB6" s="212"/>
      <c r="BC6" s="212"/>
      <c r="BD6" s="212"/>
      <c r="BE6" s="213"/>
      <c r="BF6" s="213"/>
      <c r="BG6" s="213"/>
      <c r="BH6" s="213"/>
      <c r="BI6" s="213"/>
      <c r="BJ6" s="213"/>
      <c r="BK6" s="213"/>
      <c r="BL6" s="213"/>
      <c r="BM6" s="213"/>
      <c r="BN6" s="213"/>
      <c r="BO6" s="213"/>
      <c r="BP6" s="213"/>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15"/>
    </row>
    <row r="7" spans="1:131" s="216" customFormat="1" ht="26.25" customHeight="1" thickTop="1" x14ac:dyDescent="0.15">
      <c r="A7" s="217">
        <v>1</v>
      </c>
      <c r="B7" s="1034" t="s">
        <v>395</v>
      </c>
      <c r="C7" s="1035"/>
      <c r="D7" s="1035"/>
      <c r="E7" s="1035"/>
      <c r="F7" s="1035"/>
      <c r="G7" s="1035"/>
      <c r="H7" s="1035"/>
      <c r="I7" s="1035"/>
      <c r="J7" s="1035"/>
      <c r="K7" s="1035"/>
      <c r="L7" s="1035"/>
      <c r="M7" s="1035"/>
      <c r="N7" s="1035"/>
      <c r="O7" s="1035"/>
      <c r="P7" s="1036"/>
      <c r="Q7" s="1089">
        <v>13005</v>
      </c>
      <c r="R7" s="1090"/>
      <c r="S7" s="1090"/>
      <c r="T7" s="1090"/>
      <c r="U7" s="1090"/>
      <c r="V7" s="1090">
        <v>12168</v>
      </c>
      <c r="W7" s="1090"/>
      <c r="X7" s="1090"/>
      <c r="Y7" s="1090"/>
      <c r="Z7" s="1090"/>
      <c r="AA7" s="1090">
        <v>837</v>
      </c>
      <c r="AB7" s="1090"/>
      <c r="AC7" s="1090"/>
      <c r="AD7" s="1090"/>
      <c r="AE7" s="1091"/>
      <c r="AF7" s="1092">
        <v>623</v>
      </c>
      <c r="AG7" s="1093"/>
      <c r="AH7" s="1093"/>
      <c r="AI7" s="1093"/>
      <c r="AJ7" s="1094"/>
      <c r="AK7" s="1095">
        <v>1739</v>
      </c>
      <c r="AL7" s="1096"/>
      <c r="AM7" s="1096"/>
      <c r="AN7" s="1096"/>
      <c r="AO7" s="1096"/>
      <c r="AP7" s="1096">
        <v>4807</v>
      </c>
      <c r="AQ7" s="1096"/>
      <c r="AR7" s="1096"/>
      <c r="AS7" s="1096"/>
      <c r="AT7" s="1096"/>
      <c r="AU7" s="1097" t="s">
        <v>605</v>
      </c>
      <c r="AV7" s="1097"/>
      <c r="AW7" s="1097"/>
      <c r="AX7" s="1097"/>
      <c r="AY7" s="1098"/>
      <c r="AZ7" s="212"/>
      <c r="BA7" s="212"/>
      <c r="BB7" s="212"/>
      <c r="BC7" s="212"/>
      <c r="BD7" s="212"/>
      <c r="BE7" s="213"/>
      <c r="BF7" s="213"/>
      <c r="BG7" s="213"/>
      <c r="BH7" s="213"/>
      <c r="BI7" s="213"/>
      <c r="BJ7" s="213"/>
      <c r="BK7" s="213"/>
      <c r="BL7" s="213"/>
      <c r="BM7" s="213"/>
      <c r="BN7" s="213"/>
      <c r="BO7" s="213"/>
      <c r="BP7" s="213"/>
      <c r="BQ7" s="217">
        <v>1</v>
      </c>
      <c r="BR7" s="218"/>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15"/>
    </row>
    <row r="8" spans="1:131" s="216" customFormat="1" ht="26.25" customHeight="1" x14ac:dyDescent="0.15">
      <c r="A8" s="219">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12"/>
      <c r="BA8" s="212"/>
      <c r="BB8" s="212"/>
      <c r="BC8" s="212"/>
      <c r="BD8" s="212"/>
      <c r="BE8" s="213"/>
      <c r="BF8" s="213"/>
      <c r="BG8" s="213"/>
      <c r="BH8" s="213"/>
      <c r="BI8" s="213"/>
      <c r="BJ8" s="213"/>
      <c r="BK8" s="213"/>
      <c r="BL8" s="213"/>
      <c r="BM8" s="213"/>
      <c r="BN8" s="213"/>
      <c r="BO8" s="213"/>
      <c r="BP8" s="213"/>
      <c r="BQ8" s="219">
        <v>2</v>
      </c>
      <c r="BR8" s="220"/>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15"/>
    </row>
    <row r="9" spans="1:131" s="216" customFormat="1" ht="26.25" customHeight="1" x14ac:dyDescent="0.15">
      <c r="A9" s="219">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12"/>
      <c r="BA9" s="212"/>
      <c r="BB9" s="212"/>
      <c r="BC9" s="212"/>
      <c r="BD9" s="212"/>
      <c r="BE9" s="213"/>
      <c r="BF9" s="213"/>
      <c r="BG9" s="213"/>
      <c r="BH9" s="213"/>
      <c r="BI9" s="213"/>
      <c r="BJ9" s="213"/>
      <c r="BK9" s="213"/>
      <c r="BL9" s="213"/>
      <c r="BM9" s="213"/>
      <c r="BN9" s="213"/>
      <c r="BO9" s="213"/>
      <c r="BP9" s="213"/>
      <c r="BQ9" s="219">
        <v>3</v>
      </c>
      <c r="BR9" s="220"/>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15"/>
    </row>
    <row r="10" spans="1:131" s="216" customFormat="1" ht="26.25" customHeight="1" x14ac:dyDescent="0.15">
      <c r="A10" s="219">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12"/>
      <c r="BA10" s="212"/>
      <c r="BB10" s="212"/>
      <c r="BC10" s="212"/>
      <c r="BD10" s="212"/>
      <c r="BE10" s="213"/>
      <c r="BF10" s="213"/>
      <c r="BG10" s="213"/>
      <c r="BH10" s="213"/>
      <c r="BI10" s="213"/>
      <c r="BJ10" s="213"/>
      <c r="BK10" s="213"/>
      <c r="BL10" s="213"/>
      <c r="BM10" s="213"/>
      <c r="BN10" s="213"/>
      <c r="BO10" s="213"/>
      <c r="BP10" s="213"/>
      <c r="BQ10" s="219">
        <v>4</v>
      </c>
      <c r="BR10" s="220"/>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15"/>
    </row>
    <row r="11" spans="1:131" s="216" customFormat="1" ht="26.25" customHeight="1" x14ac:dyDescent="0.15">
      <c r="A11" s="219">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12"/>
      <c r="BA11" s="212"/>
      <c r="BB11" s="212"/>
      <c r="BC11" s="212"/>
      <c r="BD11" s="212"/>
      <c r="BE11" s="213"/>
      <c r="BF11" s="213"/>
      <c r="BG11" s="213"/>
      <c r="BH11" s="213"/>
      <c r="BI11" s="213"/>
      <c r="BJ11" s="213"/>
      <c r="BK11" s="213"/>
      <c r="BL11" s="213"/>
      <c r="BM11" s="213"/>
      <c r="BN11" s="213"/>
      <c r="BO11" s="213"/>
      <c r="BP11" s="213"/>
      <c r="BQ11" s="219">
        <v>5</v>
      </c>
      <c r="BR11" s="220"/>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15"/>
    </row>
    <row r="12" spans="1:131" s="216" customFormat="1" ht="26.25" customHeight="1" x14ac:dyDescent="0.15">
      <c r="A12" s="219">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12"/>
      <c r="BA12" s="212"/>
      <c r="BB12" s="212"/>
      <c r="BC12" s="212"/>
      <c r="BD12" s="212"/>
      <c r="BE12" s="213"/>
      <c r="BF12" s="213"/>
      <c r="BG12" s="213"/>
      <c r="BH12" s="213"/>
      <c r="BI12" s="213"/>
      <c r="BJ12" s="213"/>
      <c r="BK12" s="213"/>
      <c r="BL12" s="213"/>
      <c r="BM12" s="213"/>
      <c r="BN12" s="213"/>
      <c r="BO12" s="213"/>
      <c r="BP12" s="213"/>
      <c r="BQ12" s="219">
        <v>6</v>
      </c>
      <c r="BR12" s="220"/>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15"/>
    </row>
    <row r="13" spans="1:131" s="216" customFormat="1" ht="26.25" customHeight="1" x14ac:dyDescent="0.15">
      <c r="A13" s="219">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12"/>
      <c r="BA13" s="212"/>
      <c r="BB13" s="212"/>
      <c r="BC13" s="212"/>
      <c r="BD13" s="212"/>
      <c r="BE13" s="213"/>
      <c r="BF13" s="213"/>
      <c r="BG13" s="213"/>
      <c r="BH13" s="213"/>
      <c r="BI13" s="213"/>
      <c r="BJ13" s="213"/>
      <c r="BK13" s="213"/>
      <c r="BL13" s="213"/>
      <c r="BM13" s="213"/>
      <c r="BN13" s="213"/>
      <c r="BO13" s="213"/>
      <c r="BP13" s="213"/>
      <c r="BQ13" s="219">
        <v>7</v>
      </c>
      <c r="BR13" s="220"/>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15"/>
    </row>
    <row r="14" spans="1:131" s="216" customFormat="1" ht="26.25" customHeight="1" x14ac:dyDescent="0.15">
      <c r="A14" s="219">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12"/>
      <c r="BA14" s="212"/>
      <c r="BB14" s="212"/>
      <c r="BC14" s="212"/>
      <c r="BD14" s="212"/>
      <c r="BE14" s="213"/>
      <c r="BF14" s="213"/>
      <c r="BG14" s="213"/>
      <c r="BH14" s="213"/>
      <c r="BI14" s="213"/>
      <c r="BJ14" s="213"/>
      <c r="BK14" s="213"/>
      <c r="BL14" s="213"/>
      <c r="BM14" s="213"/>
      <c r="BN14" s="213"/>
      <c r="BO14" s="213"/>
      <c r="BP14" s="213"/>
      <c r="BQ14" s="219">
        <v>8</v>
      </c>
      <c r="BR14" s="220"/>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15"/>
    </row>
    <row r="15" spans="1:131" s="216" customFormat="1" ht="26.25" customHeight="1" x14ac:dyDescent="0.15">
      <c r="A15" s="219">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12"/>
      <c r="BA15" s="212"/>
      <c r="BB15" s="212"/>
      <c r="BC15" s="212"/>
      <c r="BD15" s="212"/>
      <c r="BE15" s="213"/>
      <c r="BF15" s="213"/>
      <c r="BG15" s="213"/>
      <c r="BH15" s="213"/>
      <c r="BI15" s="213"/>
      <c r="BJ15" s="213"/>
      <c r="BK15" s="213"/>
      <c r="BL15" s="213"/>
      <c r="BM15" s="213"/>
      <c r="BN15" s="213"/>
      <c r="BO15" s="213"/>
      <c r="BP15" s="213"/>
      <c r="BQ15" s="219">
        <v>9</v>
      </c>
      <c r="BR15" s="220"/>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15"/>
    </row>
    <row r="16" spans="1:131" s="216" customFormat="1" ht="26.25" customHeight="1" x14ac:dyDescent="0.15">
      <c r="A16" s="219">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12"/>
      <c r="BA16" s="212"/>
      <c r="BB16" s="212"/>
      <c r="BC16" s="212"/>
      <c r="BD16" s="212"/>
      <c r="BE16" s="213"/>
      <c r="BF16" s="213"/>
      <c r="BG16" s="213"/>
      <c r="BH16" s="213"/>
      <c r="BI16" s="213"/>
      <c r="BJ16" s="213"/>
      <c r="BK16" s="213"/>
      <c r="BL16" s="213"/>
      <c r="BM16" s="213"/>
      <c r="BN16" s="213"/>
      <c r="BO16" s="213"/>
      <c r="BP16" s="213"/>
      <c r="BQ16" s="219">
        <v>10</v>
      </c>
      <c r="BR16" s="220"/>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15"/>
    </row>
    <row r="17" spans="1:131" s="216" customFormat="1" ht="26.25" customHeight="1" x14ac:dyDescent="0.15">
      <c r="A17" s="219">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12"/>
      <c r="BA17" s="212"/>
      <c r="BB17" s="212"/>
      <c r="BC17" s="212"/>
      <c r="BD17" s="212"/>
      <c r="BE17" s="213"/>
      <c r="BF17" s="213"/>
      <c r="BG17" s="213"/>
      <c r="BH17" s="213"/>
      <c r="BI17" s="213"/>
      <c r="BJ17" s="213"/>
      <c r="BK17" s="213"/>
      <c r="BL17" s="213"/>
      <c r="BM17" s="213"/>
      <c r="BN17" s="213"/>
      <c r="BO17" s="213"/>
      <c r="BP17" s="213"/>
      <c r="BQ17" s="219">
        <v>11</v>
      </c>
      <c r="BR17" s="220"/>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15"/>
    </row>
    <row r="18" spans="1:131" s="216" customFormat="1" ht="26.25" customHeight="1" x14ac:dyDescent="0.15">
      <c r="A18" s="219">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12"/>
      <c r="BA18" s="212"/>
      <c r="BB18" s="212"/>
      <c r="BC18" s="212"/>
      <c r="BD18" s="212"/>
      <c r="BE18" s="213"/>
      <c r="BF18" s="213"/>
      <c r="BG18" s="213"/>
      <c r="BH18" s="213"/>
      <c r="BI18" s="213"/>
      <c r="BJ18" s="213"/>
      <c r="BK18" s="213"/>
      <c r="BL18" s="213"/>
      <c r="BM18" s="213"/>
      <c r="BN18" s="213"/>
      <c r="BO18" s="213"/>
      <c r="BP18" s="213"/>
      <c r="BQ18" s="219">
        <v>12</v>
      </c>
      <c r="BR18" s="220"/>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15"/>
    </row>
    <row r="19" spans="1:131" s="216" customFormat="1" ht="26.25" customHeight="1" x14ac:dyDescent="0.15">
      <c r="A19" s="219">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12"/>
      <c r="BA19" s="212"/>
      <c r="BB19" s="212"/>
      <c r="BC19" s="212"/>
      <c r="BD19" s="212"/>
      <c r="BE19" s="213"/>
      <c r="BF19" s="213"/>
      <c r="BG19" s="213"/>
      <c r="BH19" s="213"/>
      <c r="BI19" s="213"/>
      <c r="BJ19" s="213"/>
      <c r="BK19" s="213"/>
      <c r="BL19" s="213"/>
      <c r="BM19" s="213"/>
      <c r="BN19" s="213"/>
      <c r="BO19" s="213"/>
      <c r="BP19" s="213"/>
      <c r="BQ19" s="219">
        <v>13</v>
      </c>
      <c r="BR19" s="220"/>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15"/>
    </row>
    <row r="20" spans="1:131" s="216" customFormat="1" ht="26.25" customHeight="1" x14ac:dyDescent="0.15">
      <c r="A20" s="219">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12"/>
      <c r="BA20" s="212"/>
      <c r="BB20" s="212"/>
      <c r="BC20" s="212"/>
      <c r="BD20" s="212"/>
      <c r="BE20" s="213"/>
      <c r="BF20" s="213"/>
      <c r="BG20" s="213"/>
      <c r="BH20" s="213"/>
      <c r="BI20" s="213"/>
      <c r="BJ20" s="213"/>
      <c r="BK20" s="213"/>
      <c r="BL20" s="213"/>
      <c r="BM20" s="213"/>
      <c r="BN20" s="213"/>
      <c r="BO20" s="213"/>
      <c r="BP20" s="213"/>
      <c r="BQ20" s="219">
        <v>14</v>
      </c>
      <c r="BR20" s="220"/>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15"/>
    </row>
    <row r="21" spans="1:131" s="216" customFormat="1" ht="26.25" customHeight="1" thickBot="1" x14ac:dyDescent="0.2">
      <c r="A21" s="219">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12"/>
      <c r="BA21" s="212"/>
      <c r="BB21" s="212"/>
      <c r="BC21" s="212"/>
      <c r="BD21" s="212"/>
      <c r="BE21" s="213"/>
      <c r="BF21" s="213"/>
      <c r="BG21" s="213"/>
      <c r="BH21" s="213"/>
      <c r="BI21" s="213"/>
      <c r="BJ21" s="213"/>
      <c r="BK21" s="213"/>
      <c r="BL21" s="213"/>
      <c r="BM21" s="213"/>
      <c r="BN21" s="213"/>
      <c r="BO21" s="213"/>
      <c r="BP21" s="213"/>
      <c r="BQ21" s="219">
        <v>15</v>
      </c>
      <c r="BR21" s="220"/>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15"/>
    </row>
    <row r="22" spans="1:131" s="216" customFormat="1" ht="26.25" customHeight="1" x14ac:dyDescent="0.15">
      <c r="A22" s="219">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396</v>
      </c>
      <c r="BA22" s="1015"/>
      <c r="BB22" s="1015"/>
      <c r="BC22" s="1015"/>
      <c r="BD22" s="1016"/>
      <c r="BE22" s="213"/>
      <c r="BF22" s="213"/>
      <c r="BG22" s="213"/>
      <c r="BH22" s="213"/>
      <c r="BI22" s="213"/>
      <c r="BJ22" s="213"/>
      <c r="BK22" s="213"/>
      <c r="BL22" s="213"/>
      <c r="BM22" s="213"/>
      <c r="BN22" s="213"/>
      <c r="BO22" s="213"/>
      <c r="BP22" s="213"/>
      <c r="BQ22" s="219">
        <v>16</v>
      </c>
      <c r="BR22" s="220"/>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15"/>
    </row>
    <row r="23" spans="1:131" s="216" customFormat="1" ht="26.25" customHeight="1" thickBot="1" x14ac:dyDescent="0.2">
      <c r="A23" s="221" t="s">
        <v>397</v>
      </c>
      <c r="B23" s="924" t="s">
        <v>398</v>
      </c>
      <c r="C23" s="925"/>
      <c r="D23" s="925"/>
      <c r="E23" s="925"/>
      <c r="F23" s="925"/>
      <c r="G23" s="925"/>
      <c r="H23" s="925"/>
      <c r="I23" s="925"/>
      <c r="J23" s="925"/>
      <c r="K23" s="925"/>
      <c r="L23" s="925"/>
      <c r="M23" s="925"/>
      <c r="N23" s="925"/>
      <c r="O23" s="925"/>
      <c r="P23" s="935"/>
      <c r="Q23" s="1054">
        <f>SUM(Q7:U22)</f>
        <v>13005</v>
      </c>
      <c r="R23" s="1048"/>
      <c r="S23" s="1048"/>
      <c r="T23" s="1048"/>
      <c r="U23" s="1048"/>
      <c r="V23" s="1048">
        <f t="shared" ref="V23" si="0">SUM(V7:Z22)</f>
        <v>12168</v>
      </c>
      <c r="W23" s="1048"/>
      <c r="X23" s="1048"/>
      <c r="Y23" s="1048"/>
      <c r="Z23" s="1048"/>
      <c r="AA23" s="1048">
        <f t="shared" ref="AA23" si="1">SUM(AA7:AE22)</f>
        <v>837</v>
      </c>
      <c r="AB23" s="1048"/>
      <c r="AC23" s="1048"/>
      <c r="AD23" s="1048"/>
      <c r="AE23" s="1055"/>
      <c r="AF23" s="1056">
        <v>623</v>
      </c>
      <c r="AG23" s="1048"/>
      <c r="AH23" s="1048"/>
      <c r="AI23" s="1048"/>
      <c r="AJ23" s="1057"/>
      <c r="AK23" s="1058"/>
      <c r="AL23" s="1059"/>
      <c r="AM23" s="1059"/>
      <c r="AN23" s="1059"/>
      <c r="AO23" s="1059"/>
      <c r="AP23" s="1048">
        <f t="shared" ref="AP23" si="2">SUM(AP7:AT22)</f>
        <v>4807</v>
      </c>
      <c r="AQ23" s="1048"/>
      <c r="AR23" s="1048"/>
      <c r="AS23" s="1048"/>
      <c r="AT23" s="1048"/>
      <c r="AU23" s="1049" t="s">
        <v>604</v>
      </c>
      <c r="AV23" s="1049"/>
      <c r="AW23" s="1049"/>
      <c r="AX23" s="1049"/>
      <c r="AY23" s="1050"/>
      <c r="AZ23" s="1051" t="s">
        <v>399</v>
      </c>
      <c r="BA23" s="1052"/>
      <c r="BB23" s="1052"/>
      <c r="BC23" s="1052"/>
      <c r="BD23" s="1053"/>
      <c r="BE23" s="213"/>
      <c r="BF23" s="213"/>
      <c r="BG23" s="213"/>
      <c r="BH23" s="213"/>
      <c r="BI23" s="213"/>
      <c r="BJ23" s="213"/>
      <c r="BK23" s="213"/>
      <c r="BL23" s="213"/>
      <c r="BM23" s="213"/>
      <c r="BN23" s="213"/>
      <c r="BO23" s="213"/>
      <c r="BP23" s="213"/>
      <c r="BQ23" s="219">
        <v>17</v>
      </c>
      <c r="BR23" s="220"/>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15"/>
    </row>
    <row r="24" spans="1:131" s="216" customFormat="1" ht="26.25" customHeight="1" x14ac:dyDescent="0.15">
      <c r="A24" s="1047" t="s">
        <v>400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12"/>
      <c r="BA24" s="212"/>
      <c r="BB24" s="212"/>
      <c r="BC24" s="212"/>
      <c r="BD24" s="212"/>
      <c r="BE24" s="213"/>
      <c r="BF24" s="213"/>
      <c r="BG24" s="213"/>
      <c r="BH24" s="213"/>
      <c r="BI24" s="213"/>
      <c r="BJ24" s="213"/>
      <c r="BK24" s="213"/>
      <c r="BL24" s="213"/>
      <c r="BM24" s="213"/>
      <c r="BN24" s="213"/>
      <c r="BO24" s="213"/>
      <c r="BP24" s="213"/>
      <c r="BQ24" s="219">
        <v>18</v>
      </c>
      <c r="BR24" s="220"/>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15"/>
    </row>
    <row r="25" spans="1:131" ht="26.25" customHeight="1" thickBot="1" x14ac:dyDescent="0.2">
      <c r="A25" s="1046" t="s">
        <v>401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12"/>
      <c r="BK25" s="212"/>
      <c r="BL25" s="212"/>
      <c r="BM25" s="212"/>
      <c r="BN25" s="212"/>
      <c r="BO25" s="222"/>
      <c r="BP25" s="222"/>
      <c r="BQ25" s="219">
        <v>19</v>
      </c>
      <c r="BR25" s="220"/>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10"/>
    </row>
    <row r="26" spans="1:131" ht="26.25" customHeight="1" x14ac:dyDescent="0.15">
      <c r="A26" s="982" t="s">
        <v>378</v>
      </c>
      <c r="B26" s="983"/>
      <c r="C26" s="983"/>
      <c r="D26" s="983"/>
      <c r="E26" s="983"/>
      <c r="F26" s="983"/>
      <c r="G26" s="983"/>
      <c r="H26" s="983"/>
      <c r="I26" s="983"/>
      <c r="J26" s="983"/>
      <c r="K26" s="983"/>
      <c r="L26" s="983"/>
      <c r="M26" s="983"/>
      <c r="N26" s="983"/>
      <c r="O26" s="983"/>
      <c r="P26" s="984"/>
      <c r="Q26" s="988" t="s">
        <v>402</v>
      </c>
      <c r="R26" s="989"/>
      <c r="S26" s="989"/>
      <c r="T26" s="989"/>
      <c r="U26" s="990"/>
      <c r="V26" s="988" t="s">
        <v>403</v>
      </c>
      <c r="W26" s="989"/>
      <c r="X26" s="989"/>
      <c r="Y26" s="989"/>
      <c r="Z26" s="990"/>
      <c r="AA26" s="988" t="s">
        <v>404</v>
      </c>
      <c r="AB26" s="989"/>
      <c r="AC26" s="989"/>
      <c r="AD26" s="989"/>
      <c r="AE26" s="989"/>
      <c r="AF26" s="1042" t="s">
        <v>405</v>
      </c>
      <c r="AG26" s="995"/>
      <c r="AH26" s="995"/>
      <c r="AI26" s="995"/>
      <c r="AJ26" s="1043"/>
      <c r="AK26" s="989" t="s">
        <v>406</v>
      </c>
      <c r="AL26" s="989"/>
      <c r="AM26" s="989"/>
      <c r="AN26" s="989"/>
      <c r="AO26" s="990"/>
      <c r="AP26" s="988" t="s">
        <v>407</v>
      </c>
      <c r="AQ26" s="989"/>
      <c r="AR26" s="989"/>
      <c r="AS26" s="989"/>
      <c r="AT26" s="990"/>
      <c r="AU26" s="988" t="s">
        <v>408</v>
      </c>
      <c r="AV26" s="989"/>
      <c r="AW26" s="989"/>
      <c r="AX26" s="989"/>
      <c r="AY26" s="990"/>
      <c r="AZ26" s="988" t="s">
        <v>409</v>
      </c>
      <c r="BA26" s="989"/>
      <c r="BB26" s="989"/>
      <c r="BC26" s="989"/>
      <c r="BD26" s="990"/>
      <c r="BE26" s="988" t="s">
        <v>385</v>
      </c>
      <c r="BF26" s="989"/>
      <c r="BG26" s="989"/>
      <c r="BH26" s="989"/>
      <c r="BI26" s="1002"/>
      <c r="BJ26" s="212"/>
      <c r="BK26" s="212"/>
      <c r="BL26" s="212"/>
      <c r="BM26" s="212"/>
      <c r="BN26" s="212"/>
      <c r="BO26" s="222"/>
      <c r="BP26" s="222"/>
      <c r="BQ26" s="219">
        <v>20</v>
      </c>
      <c r="BR26" s="220"/>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10"/>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12"/>
      <c r="BK27" s="212"/>
      <c r="BL27" s="212"/>
      <c r="BM27" s="212"/>
      <c r="BN27" s="212"/>
      <c r="BO27" s="222"/>
      <c r="BP27" s="222"/>
      <c r="BQ27" s="219">
        <v>21</v>
      </c>
      <c r="BR27" s="220"/>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10"/>
    </row>
    <row r="28" spans="1:131" ht="26.25" customHeight="1" thickTop="1" x14ac:dyDescent="0.15">
      <c r="A28" s="223">
        <v>1</v>
      </c>
      <c r="B28" s="1034" t="s">
        <v>410</v>
      </c>
      <c r="C28" s="1035"/>
      <c r="D28" s="1035"/>
      <c r="E28" s="1035"/>
      <c r="F28" s="1035"/>
      <c r="G28" s="1035"/>
      <c r="H28" s="1035"/>
      <c r="I28" s="1035"/>
      <c r="J28" s="1035"/>
      <c r="K28" s="1035"/>
      <c r="L28" s="1035"/>
      <c r="M28" s="1035"/>
      <c r="N28" s="1035"/>
      <c r="O28" s="1035"/>
      <c r="P28" s="1036"/>
      <c r="Q28" s="1037">
        <v>1590</v>
      </c>
      <c r="R28" s="1038"/>
      <c r="S28" s="1038"/>
      <c r="T28" s="1038"/>
      <c r="U28" s="1038"/>
      <c r="V28" s="1038">
        <v>1581</v>
      </c>
      <c r="W28" s="1038"/>
      <c r="X28" s="1038"/>
      <c r="Y28" s="1038"/>
      <c r="Z28" s="1038"/>
      <c r="AA28" s="1038">
        <v>9</v>
      </c>
      <c r="AB28" s="1038"/>
      <c r="AC28" s="1038"/>
      <c r="AD28" s="1038"/>
      <c r="AE28" s="1039"/>
      <c r="AF28" s="1040">
        <v>9</v>
      </c>
      <c r="AG28" s="1038"/>
      <c r="AH28" s="1038"/>
      <c r="AI28" s="1038"/>
      <c r="AJ28" s="1041"/>
      <c r="AK28" s="1029">
        <v>177</v>
      </c>
      <c r="AL28" s="1030"/>
      <c r="AM28" s="1030"/>
      <c r="AN28" s="1030"/>
      <c r="AO28" s="1030"/>
      <c r="AP28" s="1030" t="s">
        <v>604</v>
      </c>
      <c r="AQ28" s="1030"/>
      <c r="AR28" s="1030"/>
      <c r="AS28" s="1030"/>
      <c r="AT28" s="1030"/>
      <c r="AU28" s="1030" t="s">
        <v>604</v>
      </c>
      <c r="AV28" s="1030"/>
      <c r="AW28" s="1030"/>
      <c r="AX28" s="1030"/>
      <c r="AY28" s="1030"/>
      <c r="AZ28" s="1031" t="s">
        <v>604</v>
      </c>
      <c r="BA28" s="1031"/>
      <c r="BB28" s="1031"/>
      <c r="BC28" s="1031"/>
      <c r="BD28" s="1031"/>
      <c r="BE28" s="1032"/>
      <c r="BF28" s="1032"/>
      <c r="BG28" s="1032"/>
      <c r="BH28" s="1032"/>
      <c r="BI28" s="1033"/>
      <c r="BJ28" s="212"/>
      <c r="BK28" s="212"/>
      <c r="BL28" s="212"/>
      <c r="BM28" s="212"/>
      <c r="BN28" s="212"/>
      <c r="BO28" s="222"/>
      <c r="BP28" s="222"/>
      <c r="BQ28" s="219">
        <v>22</v>
      </c>
      <c r="BR28" s="220"/>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10"/>
    </row>
    <row r="29" spans="1:131" ht="26.25" customHeight="1" x14ac:dyDescent="0.15">
      <c r="A29" s="223">
        <v>2</v>
      </c>
      <c r="B29" s="1017" t="s">
        <v>411</v>
      </c>
      <c r="C29" s="1018"/>
      <c r="D29" s="1018"/>
      <c r="E29" s="1018"/>
      <c r="F29" s="1018"/>
      <c r="G29" s="1018"/>
      <c r="H29" s="1018"/>
      <c r="I29" s="1018"/>
      <c r="J29" s="1018"/>
      <c r="K29" s="1018"/>
      <c r="L29" s="1018"/>
      <c r="M29" s="1018"/>
      <c r="N29" s="1018"/>
      <c r="O29" s="1018"/>
      <c r="P29" s="1019"/>
      <c r="Q29" s="1025">
        <v>118</v>
      </c>
      <c r="R29" s="1026"/>
      <c r="S29" s="1026"/>
      <c r="T29" s="1026"/>
      <c r="U29" s="1026"/>
      <c r="V29" s="1026">
        <v>118</v>
      </c>
      <c r="W29" s="1026"/>
      <c r="X29" s="1026"/>
      <c r="Y29" s="1026"/>
      <c r="Z29" s="1026"/>
      <c r="AA29" s="1026">
        <v>0</v>
      </c>
      <c r="AB29" s="1026"/>
      <c r="AC29" s="1026"/>
      <c r="AD29" s="1026"/>
      <c r="AE29" s="1027"/>
      <c r="AF29" s="1022">
        <v>0</v>
      </c>
      <c r="AG29" s="1023"/>
      <c r="AH29" s="1023"/>
      <c r="AI29" s="1023"/>
      <c r="AJ29" s="1024"/>
      <c r="AK29" s="967">
        <v>30</v>
      </c>
      <c r="AL29" s="958"/>
      <c r="AM29" s="958"/>
      <c r="AN29" s="958"/>
      <c r="AO29" s="958"/>
      <c r="AP29" s="958" t="s">
        <v>604</v>
      </c>
      <c r="AQ29" s="958"/>
      <c r="AR29" s="958"/>
      <c r="AS29" s="958"/>
      <c r="AT29" s="958"/>
      <c r="AU29" s="958" t="s">
        <v>604</v>
      </c>
      <c r="AV29" s="958"/>
      <c r="AW29" s="958"/>
      <c r="AX29" s="958"/>
      <c r="AY29" s="958"/>
      <c r="AZ29" s="1028" t="s">
        <v>604</v>
      </c>
      <c r="BA29" s="1028"/>
      <c r="BB29" s="1028"/>
      <c r="BC29" s="1028"/>
      <c r="BD29" s="1028"/>
      <c r="BE29" s="959"/>
      <c r="BF29" s="959"/>
      <c r="BG29" s="959"/>
      <c r="BH29" s="959"/>
      <c r="BI29" s="960"/>
      <c r="BJ29" s="212"/>
      <c r="BK29" s="212"/>
      <c r="BL29" s="212"/>
      <c r="BM29" s="212"/>
      <c r="BN29" s="212"/>
      <c r="BO29" s="222"/>
      <c r="BP29" s="222"/>
      <c r="BQ29" s="219">
        <v>23</v>
      </c>
      <c r="BR29" s="220"/>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10"/>
    </row>
    <row r="30" spans="1:131" ht="26.25" customHeight="1" x14ac:dyDescent="0.15">
      <c r="A30" s="223">
        <v>3</v>
      </c>
      <c r="B30" s="1017" t="s">
        <v>412</v>
      </c>
      <c r="C30" s="1018"/>
      <c r="D30" s="1018"/>
      <c r="E30" s="1018"/>
      <c r="F30" s="1018"/>
      <c r="G30" s="1018"/>
      <c r="H30" s="1018"/>
      <c r="I30" s="1018"/>
      <c r="J30" s="1018"/>
      <c r="K30" s="1018"/>
      <c r="L30" s="1018"/>
      <c r="M30" s="1018"/>
      <c r="N30" s="1018"/>
      <c r="O30" s="1018"/>
      <c r="P30" s="1019"/>
      <c r="Q30" s="1025">
        <v>743</v>
      </c>
      <c r="R30" s="1026"/>
      <c r="S30" s="1026"/>
      <c r="T30" s="1026"/>
      <c r="U30" s="1026"/>
      <c r="V30" s="1026">
        <v>633</v>
      </c>
      <c r="W30" s="1026"/>
      <c r="X30" s="1026"/>
      <c r="Y30" s="1026"/>
      <c r="Z30" s="1026"/>
      <c r="AA30" s="1026">
        <v>110</v>
      </c>
      <c r="AB30" s="1026"/>
      <c r="AC30" s="1026"/>
      <c r="AD30" s="1026"/>
      <c r="AE30" s="1027"/>
      <c r="AF30" s="1022">
        <v>651</v>
      </c>
      <c r="AG30" s="1023"/>
      <c r="AH30" s="1023"/>
      <c r="AI30" s="1023"/>
      <c r="AJ30" s="1024"/>
      <c r="AK30" s="967" t="s">
        <v>604</v>
      </c>
      <c r="AL30" s="958"/>
      <c r="AM30" s="958"/>
      <c r="AN30" s="958"/>
      <c r="AO30" s="958"/>
      <c r="AP30" s="958">
        <v>783</v>
      </c>
      <c r="AQ30" s="958"/>
      <c r="AR30" s="958"/>
      <c r="AS30" s="958"/>
      <c r="AT30" s="958"/>
      <c r="AU30" s="958" t="s">
        <v>604</v>
      </c>
      <c r="AV30" s="958"/>
      <c r="AW30" s="958"/>
      <c r="AX30" s="958"/>
      <c r="AY30" s="958"/>
      <c r="AZ30" s="1028" t="s">
        <v>604</v>
      </c>
      <c r="BA30" s="1028"/>
      <c r="BB30" s="1028"/>
      <c r="BC30" s="1028"/>
      <c r="BD30" s="1028"/>
      <c r="BE30" s="959" t="s">
        <v>413</v>
      </c>
      <c r="BF30" s="959"/>
      <c r="BG30" s="959"/>
      <c r="BH30" s="959"/>
      <c r="BI30" s="960"/>
      <c r="BJ30" s="212"/>
      <c r="BK30" s="212"/>
      <c r="BL30" s="212"/>
      <c r="BM30" s="212"/>
      <c r="BN30" s="212"/>
      <c r="BO30" s="222"/>
      <c r="BP30" s="222"/>
      <c r="BQ30" s="219">
        <v>24</v>
      </c>
      <c r="BR30" s="220"/>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10"/>
    </row>
    <row r="31" spans="1:131" ht="26.25" customHeight="1" x14ac:dyDescent="0.15">
      <c r="A31" s="223">
        <v>4</v>
      </c>
      <c r="B31" s="1017" t="s">
        <v>414</v>
      </c>
      <c r="C31" s="1018"/>
      <c r="D31" s="1018"/>
      <c r="E31" s="1018"/>
      <c r="F31" s="1018"/>
      <c r="G31" s="1018"/>
      <c r="H31" s="1018"/>
      <c r="I31" s="1018"/>
      <c r="J31" s="1018"/>
      <c r="K31" s="1018"/>
      <c r="L31" s="1018"/>
      <c r="M31" s="1018"/>
      <c r="N31" s="1018"/>
      <c r="O31" s="1018"/>
      <c r="P31" s="1019"/>
      <c r="Q31" s="1025">
        <v>931</v>
      </c>
      <c r="R31" s="1026"/>
      <c r="S31" s="1026"/>
      <c r="T31" s="1026"/>
      <c r="U31" s="1026"/>
      <c r="V31" s="1026">
        <v>867</v>
      </c>
      <c r="W31" s="1026"/>
      <c r="X31" s="1026"/>
      <c r="Y31" s="1026"/>
      <c r="Z31" s="1026"/>
      <c r="AA31" s="1026">
        <v>64</v>
      </c>
      <c r="AB31" s="1026"/>
      <c r="AC31" s="1026"/>
      <c r="AD31" s="1026"/>
      <c r="AE31" s="1027"/>
      <c r="AF31" s="1022">
        <v>11</v>
      </c>
      <c r="AG31" s="1023"/>
      <c r="AH31" s="1023"/>
      <c r="AI31" s="1023"/>
      <c r="AJ31" s="1024"/>
      <c r="AK31" s="967">
        <v>183</v>
      </c>
      <c r="AL31" s="958"/>
      <c r="AM31" s="958"/>
      <c r="AN31" s="958"/>
      <c r="AO31" s="958"/>
      <c r="AP31" s="958">
        <v>948</v>
      </c>
      <c r="AQ31" s="958"/>
      <c r="AR31" s="958"/>
      <c r="AS31" s="958"/>
      <c r="AT31" s="958"/>
      <c r="AU31" s="958">
        <v>948</v>
      </c>
      <c r="AV31" s="958"/>
      <c r="AW31" s="958"/>
      <c r="AX31" s="958"/>
      <c r="AY31" s="958"/>
      <c r="AZ31" s="1028" t="s">
        <v>604</v>
      </c>
      <c r="BA31" s="1028"/>
      <c r="BB31" s="1028"/>
      <c r="BC31" s="1028"/>
      <c r="BD31" s="1028"/>
      <c r="BE31" s="959" t="s">
        <v>415</v>
      </c>
      <c r="BF31" s="959"/>
      <c r="BG31" s="959"/>
      <c r="BH31" s="959"/>
      <c r="BI31" s="960"/>
      <c r="BJ31" s="212"/>
      <c r="BK31" s="212"/>
      <c r="BL31" s="212"/>
      <c r="BM31" s="212"/>
      <c r="BN31" s="212"/>
      <c r="BO31" s="222"/>
      <c r="BP31" s="222"/>
      <c r="BQ31" s="219">
        <v>25</v>
      </c>
      <c r="BR31" s="220"/>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10"/>
    </row>
    <row r="32" spans="1:131" ht="26.25" customHeight="1" x14ac:dyDescent="0.15">
      <c r="A32" s="223">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12"/>
      <c r="BK32" s="212"/>
      <c r="BL32" s="212"/>
      <c r="BM32" s="212"/>
      <c r="BN32" s="212"/>
      <c r="BO32" s="222"/>
      <c r="BP32" s="222"/>
      <c r="BQ32" s="219">
        <v>26</v>
      </c>
      <c r="BR32" s="220"/>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10"/>
    </row>
    <row r="33" spans="1:131" ht="26.25" customHeight="1" x14ac:dyDescent="0.15">
      <c r="A33" s="223">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12"/>
      <c r="BK33" s="212"/>
      <c r="BL33" s="212"/>
      <c r="BM33" s="212"/>
      <c r="BN33" s="212"/>
      <c r="BO33" s="222"/>
      <c r="BP33" s="222"/>
      <c r="BQ33" s="219">
        <v>27</v>
      </c>
      <c r="BR33" s="220"/>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10"/>
    </row>
    <row r="34" spans="1:131" ht="26.25" customHeight="1" x14ac:dyDescent="0.15">
      <c r="A34" s="223">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12"/>
      <c r="BK34" s="212"/>
      <c r="BL34" s="212"/>
      <c r="BM34" s="212"/>
      <c r="BN34" s="212"/>
      <c r="BO34" s="222"/>
      <c r="BP34" s="222"/>
      <c r="BQ34" s="219">
        <v>28</v>
      </c>
      <c r="BR34" s="220"/>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10"/>
    </row>
    <row r="35" spans="1:131" ht="26.25" customHeight="1" x14ac:dyDescent="0.15">
      <c r="A35" s="223">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12"/>
      <c r="BK35" s="212"/>
      <c r="BL35" s="212"/>
      <c r="BM35" s="212"/>
      <c r="BN35" s="212"/>
      <c r="BO35" s="222"/>
      <c r="BP35" s="222"/>
      <c r="BQ35" s="219">
        <v>29</v>
      </c>
      <c r="BR35" s="220"/>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10"/>
    </row>
    <row r="36" spans="1:131" ht="26.25" customHeight="1" x14ac:dyDescent="0.15">
      <c r="A36" s="223">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12"/>
      <c r="BK36" s="212"/>
      <c r="BL36" s="212"/>
      <c r="BM36" s="212"/>
      <c r="BN36" s="212"/>
      <c r="BO36" s="222"/>
      <c r="BP36" s="222"/>
      <c r="BQ36" s="219">
        <v>30</v>
      </c>
      <c r="BR36" s="220"/>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10"/>
    </row>
    <row r="37" spans="1:131" ht="26.25" customHeight="1" x14ac:dyDescent="0.15">
      <c r="A37" s="223">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12"/>
      <c r="BK37" s="212"/>
      <c r="BL37" s="212"/>
      <c r="BM37" s="212"/>
      <c r="BN37" s="212"/>
      <c r="BO37" s="222"/>
      <c r="BP37" s="222"/>
      <c r="BQ37" s="219">
        <v>31</v>
      </c>
      <c r="BR37" s="220"/>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10"/>
    </row>
    <row r="38" spans="1:131" ht="26.25" customHeight="1" x14ac:dyDescent="0.15">
      <c r="A38" s="223">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12"/>
      <c r="BK38" s="212"/>
      <c r="BL38" s="212"/>
      <c r="BM38" s="212"/>
      <c r="BN38" s="212"/>
      <c r="BO38" s="222"/>
      <c r="BP38" s="222"/>
      <c r="BQ38" s="219">
        <v>32</v>
      </c>
      <c r="BR38" s="220"/>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10"/>
    </row>
    <row r="39" spans="1:131" ht="26.25" customHeight="1" x14ac:dyDescent="0.15">
      <c r="A39" s="223">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12"/>
      <c r="BK39" s="212"/>
      <c r="BL39" s="212"/>
      <c r="BM39" s="212"/>
      <c r="BN39" s="212"/>
      <c r="BO39" s="222"/>
      <c r="BP39" s="222"/>
      <c r="BQ39" s="219">
        <v>33</v>
      </c>
      <c r="BR39" s="220"/>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10"/>
    </row>
    <row r="40" spans="1:131" ht="26.25" customHeight="1" x14ac:dyDescent="0.15">
      <c r="A40" s="219">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12"/>
      <c r="BK40" s="212"/>
      <c r="BL40" s="212"/>
      <c r="BM40" s="212"/>
      <c r="BN40" s="212"/>
      <c r="BO40" s="222"/>
      <c r="BP40" s="222"/>
      <c r="BQ40" s="219">
        <v>34</v>
      </c>
      <c r="BR40" s="220"/>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10"/>
    </row>
    <row r="41" spans="1:131" ht="26.25" customHeight="1" x14ac:dyDescent="0.15">
      <c r="A41" s="219">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12"/>
      <c r="BK41" s="212"/>
      <c r="BL41" s="212"/>
      <c r="BM41" s="212"/>
      <c r="BN41" s="212"/>
      <c r="BO41" s="222"/>
      <c r="BP41" s="222"/>
      <c r="BQ41" s="219">
        <v>35</v>
      </c>
      <c r="BR41" s="220"/>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10"/>
    </row>
    <row r="42" spans="1:131" ht="26.25" customHeight="1" x14ac:dyDescent="0.15">
      <c r="A42" s="219">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12"/>
      <c r="BK42" s="212"/>
      <c r="BL42" s="212"/>
      <c r="BM42" s="212"/>
      <c r="BN42" s="212"/>
      <c r="BO42" s="222"/>
      <c r="BP42" s="222"/>
      <c r="BQ42" s="219">
        <v>36</v>
      </c>
      <c r="BR42" s="220"/>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10"/>
    </row>
    <row r="43" spans="1:131" ht="26.25" customHeight="1" x14ac:dyDescent="0.15">
      <c r="A43" s="219">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12"/>
      <c r="BK43" s="212"/>
      <c r="BL43" s="212"/>
      <c r="BM43" s="212"/>
      <c r="BN43" s="212"/>
      <c r="BO43" s="222"/>
      <c r="BP43" s="222"/>
      <c r="BQ43" s="219">
        <v>37</v>
      </c>
      <c r="BR43" s="220"/>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10"/>
    </row>
    <row r="44" spans="1:131" ht="26.25" customHeight="1" x14ac:dyDescent="0.15">
      <c r="A44" s="219">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12"/>
      <c r="BK44" s="212"/>
      <c r="BL44" s="212"/>
      <c r="BM44" s="212"/>
      <c r="BN44" s="212"/>
      <c r="BO44" s="222"/>
      <c r="BP44" s="222"/>
      <c r="BQ44" s="219">
        <v>38</v>
      </c>
      <c r="BR44" s="220"/>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10"/>
    </row>
    <row r="45" spans="1:131" ht="26.25" customHeight="1" x14ac:dyDescent="0.15">
      <c r="A45" s="219">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12"/>
      <c r="BK45" s="212"/>
      <c r="BL45" s="212"/>
      <c r="BM45" s="212"/>
      <c r="BN45" s="212"/>
      <c r="BO45" s="222"/>
      <c r="BP45" s="222"/>
      <c r="BQ45" s="219">
        <v>39</v>
      </c>
      <c r="BR45" s="220"/>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10"/>
    </row>
    <row r="46" spans="1:131" ht="26.25" customHeight="1" x14ac:dyDescent="0.15">
      <c r="A46" s="219">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12"/>
      <c r="BK46" s="212"/>
      <c r="BL46" s="212"/>
      <c r="BM46" s="212"/>
      <c r="BN46" s="212"/>
      <c r="BO46" s="222"/>
      <c r="BP46" s="222"/>
      <c r="BQ46" s="219">
        <v>40</v>
      </c>
      <c r="BR46" s="220"/>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10"/>
    </row>
    <row r="47" spans="1:131" ht="26.25" customHeight="1" x14ac:dyDescent="0.15">
      <c r="A47" s="219">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12"/>
      <c r="BK47" s="212"/>
      <c r="BL47" s="212"/>
      <c r="BM47" s="212"/>
      <c r="BN47" s="212"/>
      <c r="BO47" s="222"/>
      <c r="BP47" s="222"/>
      <c r="BQ47" s="219">
        <v>41</v>
      </c>
      <c r="BR47" s="220"/>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10"/>
    </row>
    <row r="48" spans="1:131" ht="26.25" customHeight="1" x14ac:dyDescent="0.15">
      <c r="A48" s="219">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12"/>
      <c r="BK48" s="212"/>
      <c r="BL48" s="212"/>
      <c r="BM48" s="212"/>
      <c r="BN48" s="212"/>
      <c r="BO48" s="222"/>
      <c r="BP48" s="222"/>
      <c r="BQ48" s="219">
        <v>42</v>
      </c>
      <c r="BR48" s="220"/>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10"/>
    </row>
    <row r="49" spans="1:131" ht="26.25" customHeight="1" x14ac:dyDescent="0.15">
      <c r="A49" s="219">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12"/>
      <c r="BK49" s="212"/>
      <c r="BL49" s="212"/>
      <c r="BM49" s="212"/>
      <c r="BN49" s="212"/>
      <c r="BO49" s="222"/>
      <c r="BP49" s="222"/>
      <c r="BQ49" s="219">
        <v>43</v>
      </c>
      <c r="BR49" s="220"/>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10"/>
    </row>
    <row r="50" spans="1:131" ht="26.25" customHeight="1" x14ac:dyDescent="0.15">
      <c r="A50" s="219">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12"/>
      <c r="BK50" s="212"/>
      <c r="BL50" s="212"/>
      <c r="BM50" s="212"/>
      <c r="BN50" s="212"/>
      <c r="BO50" s="222"/>
      <c r="BP50" s="222"/>
      <c r="BQ50" s="219">
        <v>44</v>
      </c>
      <c r="BR50" s="220"/>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10"/>
    </row>
    <row r="51" spans="1:131" ht="26.25" customHeight="1" x14ac:dyDescent="0.15">
      <c r="A51" s="219">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12"/>
      <c r="BK51" s="212"/>
      <c r="BL51" s="212"/>
      <c r="BM51" s="212"/>
      <c r="BN51" s="212"/>
      <c r="BO51" s="222"/>
      <c r="BP51" s="222"/>
      <c r="BQ51" s="219">
        <v>45</v>
      </c>
      <c r="BR51" s="220"/>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10"/>
    </row>
    <row r="52" spans="1:131" ht="26.25" customHeight="1" x14ac:dyDescent="0.15">
      <c r="A52" s="219">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12"/>
      <c r="BK52" s="212"/>
      <c r="BL52" s="212"/>
      <c r="BM52" s="212"/>
      <c r="BN52" s="212"/>
      <c r="BO52" s="222"/>
      <c r="BP52" s="222"/>
      <c r="BQ52" s="219">
        <v>46</v>
      </c>
      <c r="BR52" s="220"/>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10"/>
    </row>
    <row r="53" spans="1:131" ht="26.25" customHeight="1" x14ac:dyDescent="0.15">
      <c r="A53" s="219">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12"/>
      <c r="BK53" s="212"/>
      <c r="BL53" s="212"/>
      <c r="BM53" s="212"/>
      <c r="BN53" s="212"/>
      <c r="BO53" s="222"/>
      <c r="BP53" s="222"/>
      <c r="BQ53" s="219">
        <v>47</v>
      </c>
      <c r="BR53" s="220"/>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10"/>
    </row>
    <row r="54" spans="1:131" ht="26.25" customHeight="1" x14ac:dyDescent="0.15">
      <c r="A54" s="219">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12"/>
      <c r="BK54" s="212"/>
      <c r="BL54" s="212"/>
      <c r="BM54" s="212"/>
      <c r="BN54" s="212"/>
      <c r="BO54" s="222"/>
      <c r="BP54" s="222"/>
      <c r="BQ54" s="219">
        <v>48</v>
      </c>
      <c r="BR54" s="220"/>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10"/>
    </row>
    <row r="55" spans="1:131" ht="26.25" customHeight="1" x14ac:dyDescent="0.15">
      <c r="A55" s="219">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12"/>
      <c r="BK55" s="212"/>
      <c r="BL55" s="212"/>
      <c r="BM55" s="212"/>
      <c r="BN55" s="212"/>
      <c r="BO55" s="222"/>
      <c r="BP55" s="222"/>
      <c r="BQ55" s="219">
        <v>49</v>
      </c>
      <c r="BR55" s="220"/>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10"/>
    </row>
    <row r="56" spans="1:131" ht="26.25" customHeight="1" x14ac:dyDescent="0.15">
      <c r="A56" s="219">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12"/>
      <c r="BK56" s="212"/>
      <c r="BL56" s="212"/>
      <c r="BM56" s="212"/>
      <c r="BN56" s="212"/>
      <c r="BO56" s="222"/>
      <c r="BP56" s="222"/>
      <c r="BQ56" s="219">
        <v>50</v>
      </c>
      <c r="BR56" s="220"/>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10"/>
    </row>
    <row r="57" spans="1:131" ht="26.25" customHeight="1" x14ac:dyDescent="0.15">
      <c r="A57" s="219">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12"/>
      <c r="BK57" s="212"/>
      <c r="BL57" s="212"/>
      <c r="BM57" s="212"/>
      <c r="BN57" s="212"/>
      <c r="BO57" s="222"/>
      <c r="BP57" s="222"/>
      <c r="BQ57" s="219">
        <v>51</v>
      </c>
      <c r="BR57" s="220"/>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10"/>
    </row>
    <row r="58" spans="1:131" ht="26.25" customHeight="1" x14ac:dyDescent="0.15">
      <c r="A58" s="219">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12"/>
      <c r="BK58" s="212"/>
      <c r="BL58" s="212"/>
      <c r="BM58" s="212"/>
      <c r="BN58" s="212"/>
      <c r="BO58" s="222"/>
      <c r="BP58" s="222"/>
      <c r="BQ58" s="219">
        <v>52</v>
      </c>
      <c r="BR58" s="220"/>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10"/>
    </row>
    <row r="59" spans="1:131" ht="26.25" customHeight="1" x14ac:dyDescent="0.15">
      <c r="A59" s="219">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12"/>
      <c r="BK59" s="212"/>
      <c r="BL59" s="212"/>
      <c r="BM59" s="212"/>
      <c r="BN59" s="212"/>
      <c r="BO59" s="222"/>
      <c r="BP59" s="222"/>
      <c r="BQ59" s="219">
        <v>53</v>
      </c>
      <c r="BR59" s="220"/>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10"/>
    </row>
    <row r="60" spans="1:131" ht="26.25" customHeight="1" x14ac:dyDescent="0.15">
      <c r="A60" s="219">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12"/>
      <c r="BK60" s="212"/>
      <c r="BL60" s="212"/>
      <c r="BM60" s="212"/>
      <c r="BN60" s="212"/>
      <c r="BO60" s="222"/>
      <c r="BP60" s="222"/>
      <c r="BQ60" s="219">
        <v>54</v>
      </c>
      <c r="BR60" s="220"/>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10"/>
    </row>
    <row r="61" spans="1:131" ht="26.25" customHeight="1" thickBot="1" x14ac:dyDescent="0.2">
      <c r="A61" s="219">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12"/>
      <c r="BK61" s="212"/>
      <c r="BL61" s="212"/>
      <c r="BM61" s="212"/>
      <c r="BN61" s="212"/>
      <c r="BO61" s="222"/>
      <c r="BP61" s="222"/>
      <c r="BQ61" s="219">
        <v>55</v>
      </c>
      <c r="BR61" s="220"/>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10"/>
    </row>
    <row r="62" spans="1:131" ht="26.25" customHeight="1" x14ac:dyDescent="0.15">
      <c r="A62" s="219">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416</v>
      </c>
      <c r="BK62" s="1015"/>
      <c r="BL62" s="1015"/>
      <c r="BM62" s="1015"/>
      <c r="BN62" s="1016"/>
      <c r="BO62" s="222"/>
      <c r="BP62" s="222"/>
      <c r="BQ62" s="219">
        <v>56</v>
      </c>
      <c r="BR62" s="220"/>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10"/>
    </row>
    <row r="63" spans="1:131" ht="26.25" customHeight="1" thickBot="1" x14ac:dyDescent="0.2">
      <c r="A63" s="221" t="s">
        <v>397</v>
      </c>
      <c r="B63" s="924" t="s">
        <v>417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671</v>
      </c>
      <c r="AG63" s="946"/>
      <c r="AH63" s="946"/>
      <c r="AI63" s="946"/>
      <c r="AJ63" s="1009"/>
      <c r="AK63" s="1010"/>
      <c r="AL63" s="950"/>
      <c r="AM63" s="950"/>
      <c r="AN63" s="950"/>
      <c r="AO63" s="950"/>
      <c r="AP63" s="946">
        <f>SUM(AP28:AT31)</f>
        <v>1731</v>
      </c>
      <c r="AQ63" s="946"/>
      <c r="AR63" s="946"/>
      <c r="AS63" s="946"/>
      <c r="AT63" s="946"/>
      <c r="AU63" s="946">
        <f>SUM(AU28:AY31)</f>
        <v>948</v>
      </c>
      <c r="AV63" s="946"/>
      <c r="AW63" s="946"/>
      <c r="AX63" s="946"/>
      <c r="AY63" s="946"/>
      <c r="AZ63" s="1004"/>
      <c r="BA63" s="1004"/>
      <c r="BB63" s="1004"/>
      <c r="BC63" s="1004"/>
      <c r="BD63" s="1004"/>
      <c r="BE63" s="947" t="s">
        <v>604</v>
      </c>
      <c r="BF63" s="947"/>
      <c r="BG63" s="947"/>
      <c r="BH63" s="947"/>
      <c r="BI63" s="948"/>
      <c r="BJ63" s="1005" t="s">
        <v>418</v>
      </c>
      <c r="BK63" s="940"/>
      <c r="BL63" s="940"/>
      <c r="BM63" s="940"/>
      <c r="BN63" s="1006"/>
      <c r="BO63" s="222"/>
      <c r="BP63" s="222"/>
      <c r="BQ63" s="219">
        <v>57</v>
      </c>
      <c r="BR63" s="220"/>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10"/>
    </row>
    <row r="64" spans="1:131" ht="26.25" customHeight="1" x14ac:dyDescent="0.15">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19">
        <v>58</v>
      </c>
      <c r="BR64" s="220"/>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10"/>
    </row>
    <row r="65" spans="1:131" ht="26.25" customHeight="1" thickBot="1" x14ac:dyDescent="0.2">
      <c r="A65" s="212" t="s">
        <v>419</v>
      </c>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22"/>
      <c r="BF65" s="222"/>
      <c r="BG65" s="222"/>
      <c r="BH65" s="222"/>
      <c r="BI65" s="222"/>
      <c r="BJ65" s="222"/>
      <c r="BK65" s="222"/>
      <c r="BL65" s="222"/>
      <c r="BM65" s="222"/>
      <c r="BN65" s="222"/>
      <c r="BO65" s="222"/>
      <c r="BP65" s="222"/>
      <c r="BQ65" s="219">
        <v>59</v>
      </c>
      <c r="BR65" s="220"/>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10"/>
    </row>
    <row r="66" spans="1:131" ht="26.25" customHeight="1" x14ac:dyDescent="0.15">
      <c r="A66" s="982" t="s">
        <v>420</v>
      </c>
      <c r="B66" s="983"/>
      <c r="C66" s="983"/>
      <c r="D66" s="983"/>
      <c r="E66" s="983"/>
      <c r="F66" s="983"/>
      <c r="G66" s="983"/>
      <c r="H66" s="983"/>
      <c r="I66" s="983"/>
      <c r="J66" s="983"/>
      <c r="K66" s="983"/>
      <c r="L66" s="983"/>
      <c r="M66" s="983"/>
      <c r="N66" s="983"/>
      <c r="O66" s="983"/>
      <c r="P66" s="984"/>
      <c r="Q66" s="988" t="s">
        <v>421</v>
      </c>
      <c r="R66" s="989"/>
      <c r="S66" s="989"/>
      <c r="T66" s="989"/>
      <c r="U66" s="990"/>
      <c r="V66" s="988" t="s">
        <v>422</v>
      </c>
      <c r="W66" s="989"/>
      <c r="X66" s="989"/>
      <c r="Y66" s="989"/>
      <c r="Z66" s="990"/>
      <c r="AA66" s="988" t="s">
        <v>404</v>
      </c>
      <c r="AB66" s="989"/>
      <c r="AC66" s="989"/>
      <c r="AD66" s="989"/>
      <c r="AE66" s="990"/>
      <c r="AF66" s="994" t="s">
        <v>405</v>
      </c>
      <c r="AG66" s="995"/>
      <c r="AH66" s="995"/>
      <c r="AI66" s="995"/>
      <c r="AJ66" s="996"/>
      <c r="AK66" s="988" t="s">
        <v>406</v>
      </c>
      <c r="AL66" s="983"/>
      <c r="AM66" s="983"/>
      <c r="AN66" s="983"/>
      <c r="AO66" s="984"/>
      <c r="AP66" s="988" t="s">
        <v>407</v>
      </c>
      <c r="AQ66" s="989"/>
      <c r="AR66" s="989"/>
      <c r="AS66" s="989"/>
      <c r="AT66" s="990"/>
      <c r="AU66" s="988" t="s">
        <v>423</v>
      </c>
      <c r="AV66" s="989"/>
      <c r="AW66" s="989"/>
      <c r="AX66" s="989"/>
      <c r="AY66" s="990"/>
      <c r="AZ66" s="988" t="s">
        <v>385</v>
      </c>
      <c r="BA66" s="989"/>
      <c r="BB66" s="989"/>
      <c r="BC66" s="989"/>
      <c r="BD66" s="1002"/>
      <c r="BE66" s="222"/>
      <c r="BF66" s="222"/>
      <c r="BG66" s="222"/>
      <c r="BH66" s="222"/>
      <c r="BI66" s="222"/>
      <c r="BJ66" s="222"/>
      <c r="BK66" s="222"/>
      <c r="BL66" s="222"/>
      <c r="BM66" s="222"/>
      <c r="BN66" s="222"/>
      <c r="BO66" s="222"/>
      <c r="BP66" s="222"/>
      <c r="BQ66" s="219">
        <v>60</v>
      </c>
      <c r="BR66" s="224"/>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10"/>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22"/>
      <c r="BF67" s="222"/>
      <c r="BG67" s="222"/>
      <c r="BH67" s="222"/>
      <c r="BI67" s="222"/>
      <c r="BJ67" s="222"/>
      <c r="BK67" s="222"/>
      <c r="BL67" s="222"/>
      <c r="BM67" s="222"/>
      <c r="BN67" s="222"/>
      <c r="BO67" s="222"/>
      <c r="BP67" s="222"/>
      <c r="BQ67" s="219">
        <v>61</v>
      </c>
      <c r="BR67" s="224"/>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10"/>
    </row>
    <row r="68" spans="1:131" ht="26.25" customHeight="1" thickTop="1" x14ac:dyDescent="0.15">
      <c r="A68" s="217">
        <v>1</v>
      </c>
      <c r="B68" s="972" t="s">
        <v>590</v>
      </c>
      <c r="C68" s="973"/>
      <c r="D68" s="973"/>
      <c r="E68" s="973"/>
      <c r="F68" s="973"/>
      <c r="G68" s="973"/>
      <c r="H68" s="973"/>
      <c r="I68" s="973"/>
      <c r="J68" s="973"/>
      <c r="K68" s="973"/>
      <c r="L68" s="973"/>
      <c r="M68" s="973"/>
      <c r="N68" s="973"/>
      <c r="O68" s="973"/>
      <c r="P68" s="974"/>
      <c r="Q68" s="975">
        <v>184</v>
      </c>
      <c r="R68" s="969"/>
      <c r="S68" s="969"/>
      <c r="T68" s="969"/>
      <c r="U68" s="969"/>
      <c r="V68" s="969">
        <v>167</v>
      </c>
      <c r="W68" s="969"/>
      <c r="X68" s="969"/>
      <c r="Y68" s="969"/>
      <c r="Z68" s="969"/>
      <c r="AA68" s="969">
        <v>17</v>
      </c>
      <c r="AB68" s="969"/>
      <c r="AC68" s="969"/>
      <c r="AD68" s="969"/>
      <c r="AE68" s="969"/>
      <c r="AF68" s="969">
        <v>17</v>
      </c>
      <c r="AG68" s="969"/>
      <c r="AH68" s="969"/>
      <c r="AI68" s="969"/>
      <c r="AJ68" s="969"/>
      <c r="AK68" s="969" t="s">
        <v>604</v>
      </c>
      <c r="AL68" s="969"/>
      <c r="AM68" s="969"/>
      <c r="AN68" s="969"/>
      <c r="AO68" s="969"/>
      <c r="AP68" s="969" t="s">
        <v>604</v>
      </c>
      <c r="AQ68" s="969"/>
      <c r="AR68" s="969"/>
      <c r="AS68" s="969"/>
      <c r="AT68" s="969"/>
      <c r="AU68" s="969" t="s">
        <v>604</v>
      </c>
      <c r="AV68" s="969"/>
      <c r="AW68" s="969"/>
      <c r="AX68" s="969"/>
      <c r="AY68" s="969"/>
      <c r="AZ68" s="970"/>
      <c r="BA68" s="970"/>
      <c r="BB68" s="970"/>
      <c r="BC68" s="970"/>
      <c r="BD68" s="971"/>
      <c r="BE68" s="222"/>
      <c r="BF68" s="222"/>
      <c r="BG68" s="222"/>
      <c r="BH68" s="222"/>
      <c r="BI68" s="222"/>
      <c r="BJ68" s="222"/>
      <c r="BK68" s="222"/>
      <c r="BL68" s="222"/>
      <c r="BM68" s="222"/>
      <c r="BN68" s="222"/>
      <c r="BO68" s="222"/>
      <c r="BP68" s="222"/>
      <c r="BQ68" s="219">
        <v>62</v>
      </c>
      <c r="BR68" s="224"/>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10"/>
    </row>
    <row r="69" spans="1:131" ht="26.25" customHeight="1" x14ac:dyDescent="0.15">
      <c r="A69" s="219">
        <v>2</v>
      </c>
      <c r="B69" s="961" t="s">
        <v>591</v>
      </c>
      <c r="C69" s="962"/>
      <c r="D69" s="962"/>
      <c r="E69" s="962"/>
      <c r="F69" s="962"/>
      <c r="G69" s="962"/>
      <c r="H69" s="962"/>
      <c r="I69" s="962"/>
      <c r="J69" s="962"/>
      <c r="K69" s="962"/>
      <c r="L69" s="962"/>
      <c r="M69" s="962"/>
      <c r="N69" s="962"/>
      <c r="O69" s="962"/>
      <c r="P69" s="963"/>
      <c r="Q69" s="964">
        <v>7916</v>
      </c>
      <c r="R69" s="958"/>
      <c r="S69" s="958"/>
      <c r="T69" s="958"/>
      <c r="U69" s="958"/>
      <c r="V69" s="958">
        <v>7507</v>
      </c>
      <c r="W69" s="958"/>
      <c r="X69" s="958"/>
      <c r="Y69" s="958"/>
      <c r="Z69" s="958"/>
      <c r="AA69" s="958">
        <v>409</v>
      </c>
      <c r="AB69" s="958"/>
      <c r="AC69" s="958"/>
      <c r="AD69" s="958"/>
      <c r="AE69" s="958"/>
      <c r="AF69" s="958">
        <v>409</v>
      </c>
      <c r="AG69" s="958"/>
      <c r="AH69" s="958"/>
      <c r="AI69" s="958"/>
      <c r="AJ69" s="958"/>
      <c r="AK69" s="958" t="s">
        <v>604</v>
      </c>
      <c r="AL69" s="958"/>
      <c r="AM69" s="958"/>
      <c r="AN69" s="958"/>
      <c r="AO69" s="958"/>
      <c r="AP69" s="958" t="s">
        <v>604</v>
      </c>
      <c r="AQ69" s="958"/>
      <c r="AR69" s="958"/>
      <c r="AS69" s="958"/>
      <c r="AT69" s="958"/>
      <c r="AU69" s="958" t="s">
        <v>604</v>
      </c>
      <c r="AV69" s="958"/>
      <c r="AW69" s="958"/>
      <c r="AX69" s="958"/>
      <c r="AY69" s="958"/>
      <c r="AZ69" s="959"/>
      <c r="BA69" s="959"/>
      <c r="BB69" s="959"/>
      <c r="BC69" s="959"/>
      <c r="BD69" s="960"/>
      <c r="BE69" s="222"/>
      <c r="BF69" s="222"/>
      <c r="BG69" s="222"/>
      <c r="BH69" s="222"/>
      <c r="BI69" s="222"/>
      <c r="BJ69" s="222"/>
      <c r="BK69" s="222"/>
      <c r="BL69" s="222"/>
      <c r="BM69" s="222"/>
      <c r="BN69" s="222"/>
      <c r="BO69" s="222"/>
      <c r="BP69" s="222"/>
      <c r="BQ69" s="219">
        <v>63</v>
      </c>
      <c r="BR69" s="224"/>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10"/>
    </row>
    <row r="70" spans="1:131" ht="26.25" customHeight="1" x14ac:dyDescent="0.15">
      <c r="A70" s="219">
        <v>3</v>
      </c>
      <c r="B70" s="961" t="s">
        <v>592</v>
      </c>
      <c r="C70" s="962"/>
      <c r="D70" s="962"/>
      <c r="E70" s="962"/>
      <c r="F70" s="962"/>
      <c r="G70" s="962"/>
      <c r="H70" s="962"/>
      <c r="I70" s="962"/>
      <c r="J70" s="962"/>
      <c r="K70" s="962"/>
      <c r="L70" s="962"/>
      <c r="M70" s="962"/>
      <c r="N70" s="962"/>
      <c r="O70" s="962"/>
      <c r="P70" s="963"/>
      <c r="Q70" s="964">
        <v>1008</v>
      </c>
      <c r="R70" s="958"/>
      <c r="S70" s="958"/>
      <c r="T70" s="958"/>
      <c r="U70" s="958"/>
      <c r="V70" s="958">
        <v>978</v>
      </c>
      <c r="W70" s="958"/>
      <c r="X70" s="958"/>
      <c r="Y70" s="958"/>
      <c r="Z70" s="958"/>
      <c r="AA70" s="958">
        <v>30</v>
      </c>
      <c r="AB70" s="958"/>
      <c r="AC70" s="958"/>
      <c r="AD70" s="958"/>
      <c r="AE70" s="958"/>
      <c r="AF70" s="958">
        <v>23</v>
      </c>
      <c r="AG70" s="958"/>
      <c r="AH70" s="958"/>
      <c r="AI70" s="958"/>
      <c r="AJ70" s="958"/>
      <c r="AK70" s="958" t="s">
        <v>604</v>
      </c>
      <c r="AL70" s="958"/>
      <c r="AM70" s="958"/>
      <c r="AN70" s="958"/>
      <c r="AO70" s="958"/>
      <c r="AP70" s="958">
        <v>1567</v>
      </c>
      <c r="AQ70" s="958"/>
      <c r="AR70" s="958"/>
      <c r="AS70" s="958"/>
      <c r="AT70" s="958"/>
      <c r="AU70" s="958">
        <v>52</v>
      </c>
      <c r="AV70" s="958"/>
      <c r="AW70" s="958"/>
      <c r="AX70" s="958"/>
      <c r="AY70" s="958"/>
      <c r="AZ70" s="959"/>
      <c r="BA70" s="959"/>
      <c r="BB70" s="959"/>
      <c r="BC70" s="959"/>
      <c r="BD70" s="960"/>
      <c r="BE70" s="222"/>
      <c r="BF70" s="222"/>
      <c r="BG70" s="222"/>
      <c r="BH70" s="222"/>
      <c r="BI70" s="222"/>
      <c r="BJ70" s="222"/>
      <c r="BK70" s="222"/>
      <c r="BL70" s="222"/>
      <c r="BM70" s="222"/>
      <c r="BN70" s="222"/>
      <c r="BO70" s="222"/>
      <c r="BP70" s="222"/>
      <c r="BQ70" s="219">
        <v>64</v>
      </c>
      <c r="BR70" s="224"/>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10"/>
    </row>
    <row r="71" spans="1:131" ht="26.25" customHeight="1" x14ac:dyDescent="0.15">
      <c r="A71" s="219">
        <v>4</v>
      </c>
      <c r="B71" s="961" t="s">
        <v>593</v>
      </c>
      <c r="C71" s="962"/>
      <c r="D71" s="962"/>
      <c r="E71" s="962"/>
      <c r="F71" s="962"/>
      <c r="G71" s="962"/>
      <c r="H71" s="962"/>
      <c r="I71" s="962"/>
      <c r="J71" s="962"/>
      <c r="K71" s="962"/>
      <c r="L71" s="962"/>
      <c r="M71" s="962"/>
      <c r="N71" s="962"/>
      <c r="O71" s="962"/>
      <c r="P71" s="963"/>
      <c r="Q71" s="964">
        <v>5231</v>
      </c>
      <c r="R71" s="958"/>
      <c r="S71" s="958"/>
      <c r="T71" s="958"/>
      <c r="U71" s="958"/>
      <c r="V71" s="958">
        <v>5208</v>
      </c>
      <c r="W71" s="958"/>
      <c r="X71" s="958"/>
      <c r="Y71" s="958"/>
      <c r="Z71" s="958"/>
      <c r="AA71" s="958">
        <v>23</v>
      </c>
      <c r="AB71" s="958"/>
      <c r="AC71" s="958"/>
      <c r="AD71" s="958"/>
      <c r="AE71" s="958"/>
      <c r="AF71" s="958">
        <v>23</v>
      </c>
      <c r="AG71" s="958"/>
      <c r="AH71" s="958"/>
      <c r="AI71" s="958"/>
      <c r="AJ71" s="958"/>
      <c r="AK71" s="958">
        <v>961</v>
      </c>
      <c r="AL71" s="958"/>
      <c r="AM71" s="958"/>
      <c r="AN71" s="958"/>
      <c r="AO71" s="958"/>
      <c r="AP71" s="958">
        <v>50</v>
      </c>
      <c r="AQ71" s="958"/>
      <c r="AR71" s="958"/>
      <c r="AS71" s="958"/>
      <c r="AT71" s="958"/>
      <c r="AU71" s="958">
        <v>3</v>
      </c>
      <c r="AV71" s="958"/>
      <c r="AW71" s="958"/>
      <c r="AX71" s="958"/>
      <c r="AY71" s="958"/>
      <c r="AZ71" s="959" t="s">
        <v>608</v>
      </c>
      <c r="BA71" s="959"/>
      <c r="BB71" s="959"/>
      <c r="BC71" s="959"/>
      <c r="BD71" s="960"/>
      <c r="BE71" s="222"/>
      <c r="BF71" s="222"/>
      <c r="BG71" s="222"/>
      <c r="BH71" s="222"/>
      <c r="BI71" s="222"/>
      <c r="BJ71" s="222"/>
      <c r="BK71" s="222"/>
      <c r="BL71" s="222"/>
      <c r="BM71" s="222"/>
      <c r="BN71" s="222"/>
      <c r="BO71" s="222"/>
      <c r="BP71" s="222"/>
      <c r="BQ71" s="219">
        <v>65</v>
      </c>
      <c r="BR71" s="224"/>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10"/>
    </row>
    <row r="72" spans="1:131" ht="26.25" customHeight="1" x14ac:dyDescent="0.15">
      <c r="A72" s="219">
        <v>5</v>
      </c>
      <c r="B72" s="961" t="s">
        <v>594</v>
      </c>
      <c r="C72" s="962"/>
      <c r="D72" s="962"/>
      <c r="E72" s="962"/>
      <c r="F72" s="962"/>
      <c r="G72" s="962"/>
      <c r="H72" s="962"/>
      <c r="I72" s="962"/>
      <c r="J72" s="962"/>
      <c r="K72" s="962"/>
      <c r="L72" s="962"/>
      <c r="M72" s="962"/>
      <c r="N72" s="962"/>
      <c r="O72" s="962"/>
      <c r="P72" s="963"/>
      <c r="Q72" s="964">
        <v>1682</v>
      </c>
      <c r="R72" s="958"/>
      <c r="S72" s="958"/>
      <c r="T72" s="958"/>
      <c r="U72" s="958"/>
      <c r="V72" s="958">
        <v>1626</v>
      </c>
      <c r="W72" s="958"/>
      <c r="X72" s="958"/>
      <c r="Y72" s="958"/>
      <c r="Z72" s="958"/>
      <c r="AA72" s="958">
        <v>56</v>
      </c>
      <c r="AB72" s="958"/>
      <c r="AC72" s="958"/>
      <c r="AD72" s="958"/>
      <c r="AE72" s="958"/>
      <c r="AF72" s="958">
        <v>56</v>
      </c>
      <c r="AG72" s="958"/>
      <c r="AH72" s="958"/>
      <c r="AI72" s="958"/>
      <c r="AJ72" s="958"/>
      <c r="AK72" s="958">
        <v>30</v>
      </c>
      <c r="AL72" s="958"/>
      <c r="AM72" s="958"/>
      <c r="AN72" s="958"/>
      <c r="AO72" s="958"/>
      <c r="AP72" s="958" t="s">
        <v>604</v>
      </c>
      <c r="AQ72" s="958"/>
      <c r="AR72" s="958"/>
      <c r="AS72" s="958"/>
      <c r="AT72" s="958"/>
      <c r="AU72" s="958" t="s">
        <v>604</v>
      </c>
      <c r="AV72" s="958"/>
      <c r="AW72" s="958"/>
      <c r="AX72" s="958"/>
      <c r="AY72" s="958"/>
      <c r="AZ72" s="959" t="s">
        <v>606</v>
      </c>
      <c r="BA72" s="959"/>
      <c r="BB72" s="959"/>
      <c r="BC72" s="959"/>
      <c r="BD72" s="960"/>
      <c r="BE72" s="222"/>
      <c r="BF72" s="222"/>
      <c r="BG72" s="222"/>
      <c r="BH72" s="222"/>
      <c r="BI72" s="222"/>
      <c r="BJ72" s="222"/>
      <c r="BK72" s="222"/>
      <c r="BL72" s="222"/>
      <c r="BM72" s="222"/>
      <c r="BN72" s="222"/>
      <c r="BO72" s="222"/>
      <c r="BP72" s="222"/>
      <c r="BQ72" s="219">
        <v>66</v>
      </c>
      <c r="BR72" s="224"/>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10"/>
    </row>
    <row r="73" spans="1:131" ht="26.25" customHeight="1" x14ac:dyDescent="0.15">
      <c r="A73" s="219">
        <v>6</v>
      </c>
      <c r="B73" s="961" t="s">
        <v>595</v>
      </c>
      <c r="C73" s="962"/>
      <c r="D73" s="962"/>
      <c r="E73" s="962"/>
      <c r="F73" s="962"/>
      <c r="G73" s="962"/>
      <c r="H73" s="962"/>
      <c r="I73" s="962"/>
      <c r="J73" s="962"/>
      <c r="K73" s="962"/>
      <c r="L73" s="962"/>
      <c r="M73" s="962"/>
      <c r="N73" s="962"/>
      <c r="O73" s="962"/>
      <c r="P73" s="963"/>
      <c r="Q73" s="964">
        <v>37762</v>
      </c>
      <c r="R73" s="958"/>
      <c r="S73" s="958"/>
      <c r="T73" s="958"/>
      <c r="U73" s="958"/>
      <c r="V73" s="958">
        <v>35999</v>
      </c>
      <c r="W73" s="958"/>
      <c r="X73" s="958"/>
      <c r="Y73" s="958"/>
      <c r="Z73" s="958"/>
      <c r="AA73" s="958">
        <v>1763</v>
      </c>
      <c r="AB73" s="958"/>
      <c r="AC73" s="958"/>
      <c r="AD73" s="958"/>
      <c r="AE73" s="958"/>
      <c r="AF73" s="958">
        <v>1763</v>
      </c>
      <c r="AG73" s="958"/>
      <c r="AH73" s="958"/>
      <c r="AI73" s="958"/>
      <c r="AJ73" s="958"/>
      <c r="AK73" s="958">
        <v>995</v>
      </c>
      <c r="AL73" s="958"/>
      <c r="AM73" s="958"/>
      <c r="AN73" s="958"/>
      <c r="AO73" s="958"/>
      <c r="AP73" s="958" t="s">
        <v>604</v>
      </c>
      <c r="AQ73" s="958"/>
      <c r="AR73" s="958"/>
      <c r="AS73" s="958"/>
      <c r="AT73" s="958"/>
      <c r="AU73" s="958" t="s">
        <v>604</v>
      </c>
      <c r="AV73" s="958"/>
      <c r="AW73" s="958"/>
      <c r="AX73" s="958"/>
      <c r="AY73" s="958"/>
      <c r="AZ73" s="959" t="s">
        <v>607</v>
      </c>
      <c r="BA73" s="959"/>
      <c r="BB73" s="959"/>
      <c r="BC73" s="959"/>
      <c r="BD73" s="960"/>
      <c r="BE73" s="222"/>
      <c r="BF73" s="222"/>
      <c r="BG73" s="222"/>
      <c r="BH73" s="222"/>
      <c r="BI73" s="222"/>
      <c r="BJ73" s="222"/>
      <c r="BK73" s="222"/>
      <c r="BL73" s="222"/>
      <c r="BM73" s="222"/>
      <c r="BN73" s="222"/>
      <c r="BO73" s="222"/>
      <c r="BP73" s="222"/>
      <c r="BQ73" s="219">
        <v>67</v>
      </c>
      <c r="BR73" s="224"/>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10"/>
    </row>
    <row r="74" spans="1:131" ht="26.25" customHeight="1" x14ac:dyDescent="0.15">
      <c r="A74" s="219">
        <v>7</v>
      </c>
      <c r="B74" s="961" t="s">
        <v>596</v>
      </c>
      <c r="C74" s="962"/>
      <c r="D74" s="962"/>
      <c r="E74" s="962"/>
      <c r="F74" s="962"/>
      <c r="G74" s="962"/>
      <c r="H74" s="962"/>
      <c r="I74" s="962"/>
      <c r="J74" s="962"/>
      <c r="K74" s="962"/>
      <c r="L74" s="962"/>
      <c r="M74" s="962"/>
      <c r="N74" s="962"/>
      <c r="O74" s="962"/>
      <c r="P74" s="963"/>
      <c r="Q74" s="964">
        <v>307</v>
      </c>
      <c r="R74" s="958"/>
      <c r="S74" s="958"/>
      <c r="T74" s="958"/>
      <c r="U74" s="958"/>
      <c r="V74" s="958">
        <v>287</v>
      </c>
      <c r="W74" s="958"/>
      <c r="X74" s="958"/>
      <c r="Y74" s="958"/>
      <c r="Z74" s="958"/>
      <c r="AA74" s="958">
        <v>20</v>
      </c>
      <c r="AB74" s="958"/>
      <c r="AC74" s="958"/>
      <c r="AD74" s="958"/>
      <c r="AE74" s="958"/>
      <c r="AF74" s="958">
        <v>20</v>
      </c>
      <c r="AG74" s="958"/>
      <c r="AH74" s="958"/>
      <c r="AI74" s="958"/>
      <c r="AJ74" s="958"/>
      <c r="AK74" s="958" t="s">
        <v>604</v>
      </c>
      <c r="AL74" s="958"/>
      <c r="AM74" s="958"/>
      <c r="AN74" s="958"/>
      <c r="AO74" s="958"/>
      <c r="AP74" s="958" t="s">
        <v>604</v>
      </c>
      <c r="AQ74" s="958"/>
      <c r="AR74" s="958"/>
      <c r="AS74" s="958"/>
      <c r="AT74" s="958"/>
      <c r="AU74" s="958" t="s">
        <v>604</v>
      </c>
      <c r="AV74" s="958"/>
      <c r="AW74" s="958"/>
      <c r="AX74" s="958"/>
      <c r="AY74" s="958"/>
      <c r="AZ74" s="959"/>
      <c r="BA74" s="959"/>
      <c r="BB74" s="959"/>
      <c r="BC74" s="959"/>
      <c r="BD74" s="960"/>
      <c r="BE74" s="222"/>
      <c r="BF74" s="222"/>
      <c r="BG74" s="222"/>
      <c r="BH74" s="222"/>
      <c r="BI74" s="222"/>
      <c r="BJ74" s="222"/>
      <c r="BK74" s="222"/>
      <c r="BL74" s="222"/>
      <c r="BM74" s="222"/>
      <c r="BN74" s="222"/>
      <c r="BO74" s="222"/>
      <c r="BP74" s="222"/>
      <c r="BQ74" s="219">
        <v>68</v>
      </c>
      <c r="BR74" s="224"/>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10"/>
    </row>
    <row r="75" spans="1:131" ht="26.25" customHeight="1" x14ac:dyDescent="0.15">
      <c r="A75" s="219">
        <v>8</v>
      </c>
      <c r="B75" s="961" t="s">
        <v>597</v>
      </c>
      <c r="C75" s="962"/>
      <c r="D75" s="962"/>
      <c r="E75" s="962"/>
      <c r="F75" s="962"/>
      <c r="G75" s="962"/>
      <c r="H75" s="962"/>
      <c r="I75" s="962"/>
      <c r="J75" s="962"/>
      <c r="K75" s="962"/>
      <c r="L75" s="962"/>
      <c r="M75" s="962"/>
      <c r="N75" s="962"/>
      <c r="O75" s="962"/>
      <c r="P75" s="963"/>
      <c r="Q75" s="965">
        <v>147909</v>
      </c>
      <c r="R75" s="966"/>
      <c r="S75" s="966"/>
      <c r="T75" s="966"/>
      <c r="U75" s="967"/>
      <c r="V75" s="968">
        <v>147390</v>
      </c>
      <c r="W75" s="966"/>
      <c r="X75" s="966"/>
      <c r="Y75" s="966"/>
      <c r="Z75" s="967"/>
      <c r="AA75" s="968">
        <v>518</v>
      </c>
      <c r="AB75" s="966"/>
      <c r="AC75" s="966"/>
      <c r="AD75" s="966"/>
      <c r="AE75" s="967"/>
      <c r="AF75" s="968">
        <v>518</v>
      </c>
      <c r="AG75" s="966"/>
      <c r="AH75" s="966"/>
      <c r="AI75" s="966"/>
      <c r="AJ75" s="967"/>
      <c r="AK75" s="968" t="s">
        <v>604</v>
      </c>
      <c r="AL75" s="966"/>
      <c r="AM75" s="966"/>
      <c r="AN75" s="966"/>
      <c r="AO75" s="967"/>
      <c r="AP75" s="968" t="s">
        <v>604</v>
      </c>
      <c r="AQ75" s="966"/>
      <c r="AR75" s="966"/>
      <c r="AS75" s="966"/>
      <c r="AT75" s="967"/>
      <c r="AU75" s="968" t="s">
        <v>604</v>
      </c>
      <c r="AV75" s="966"/>
      <c r="AW75" s="966"/>
      <c r="AX75" s="966"/>
      <c r="AY75" s="967"/>
      <c r="AZ75" s="959"/>
      <c r="BA75" s="959"/>
      <c r="BB75" s="959"/>
      <c r="BC75" s="959"/>
      <c r="BD75" s="960"/>
      <c r="BE75" s="222"/>
      <c r="BF75" s="222"/>
      <c r="BG75" s="222"/>
      <c r="BH75" s="222"/>
      <c r="BI75" s="222"/>
      <c r="BJ75" s="222"/>
      <c r="BK75" s="222"/>
      <c r="BL75" s="222"/>
      <c r="BM75" s="222"/>
      <c r="BN75" s="222"/>
      <c r="BO75" s="222"/>
      <c r="BP75" s="222"/>
      <c r="BQ75" s="219">
        <v>69</v>
      </c>
      <c r="BR75" s="224"/>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10"/>
    </row>
    <row r="76" spans="1:131" ht="26.25" customHeight="1" x14ac:dyDescent="0.15">
      <c r="A76" s="219">
        <v>9</v>
      </c>
      <c r="B76" s="961" t="s">
        <v>598</v>
      </c>
      <c r="C76" s="962"/>
      <c r="D76" s="962"/>
      <c r="E76" s="962"/>
      <c r="F76" s="962"/>
      <c r="G76" s="962"/>
      <c r="H76" s="962"/>
      <c r="I76" s="962"/>
      <c r="J76" s="962"/>
      <c r="K76" s="962"/>
      <c r="L76" s="962"/>
      <c r="M76" s="962"/>
      <c r="N76" s="962"/>
      <c r="O76" s="962"/>
      <c r="P76" s="963"/>
      <c r="Q76" s="965">
        <v>1503</v>
      </c>
      <c r="R76" s="966"/>
      <c r="S76" s="966"/>
      <c r="T76" s="966"/>
      <c r="U76" s="967"/>
      <c r="V76" s="968">
        <v>1430</v>
      </c>
      <c r="W76" s="966"/>
      <c r="X76" s="966"/>
      <c r="Y76" s="966"/>
      <c r="Z76" s="967"/>
      <c r="AA76" s="968">
        <v>73</v>
      </c>
      <c r="AB76" s="966"/>
      <c r="AC76" s="966"/>
      <c r="AD76" s="966"/>
      <c r="AE76" s="967"/>
      <c r="AF76" s="968">
        <v>73</v>
      </c>
      <c r="AG76" s="966"/>
      <c r="AH76" s="966"/>
      <c r="AI76" s="966"/>
      <c r="AJ76" s="967"/>
      <c r="AK76" s="968" t="s">
        <v>604</v>
      </c>
      <c r="AL76" s="966"/>
      <c r="AM76" s="966"/>
      <c r="AN76" s="966"/>
      <c r="AO76" s="967"/>
      <c r="AP76" s="968">
        <v>246</v>
      </c>
      <c r="AQ76" s="966"/>
      <c r="AR76" s="966"/>
      <c r="AS76" s="966"/>
      <c r="AT76" s="967"/>
      <c r="AU76" s="968">
        <v>29</v>
      </c>
      <c r="AV76" s="966"/>
      <c r="AW76" s="966"/>
      <c r="AX76" s="966"/>
      <c r="AY76" s="967"/>
      <c r="AZ76" s="959"/>
      <c r="BA76" s="959"/>
      <c r="BB76" s="959"/>
      <c r="BC76" s="959"/>
      <c r="BD76" s="960"/>
      <c r="BE76" s="222"/>
      <c r="BF76" s="222"/>
      <c r="BG76" s="222"/>
      <c r="BH76" s="222"/>
      <c r="BI76" s="222"/>
      <c r="BJ76" s="222"/>
      <c r="BK76" s="222"/>
      <c r="BL76" s="222"/>
      <c r="BM76" s="222"/>
      <c r="BN76" s="222"/>
      <c r="BO76" s="222"/>
      <c r="BP76" s="222"/>
      <c r="BQ76" s="219">
        <v>70</v>
      </c>
      <c r="BR76" s="224"/>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10"/>
    </row>
    <row r="77" spans="1:131" ht="26.25" customHeight="1" x14ac:dyDescent="0.15">
      <c r="A77" s="219">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22"/>
      <c r="BF77" s="222"/>
      <c r="BG77" s="222"/>
      <c r="BH77" s="222"/>
      <c r="BI77" s="222"/>
      <c r="BJ77" s="222"/>
      <c r="BK77" s="222"/>
      <c r="BL77" s="222"/>
      <c r="BM77" s="222"/>
      <c r="BN77" s="222"/>
      <c r="BO77" s="222"/>
      <c r="BP77" s="222"/>
      <c r="BQ77" s="219">
        <v>71</v>
      </c>
      <c r="BR77" s="224"/>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10"/>
    </row>
    <row r="78" spans="1:131" ht="26.25" customHeight="1" x14ac:dyDescent="0.15">
      <c r="A78" s="219">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22"/>
      <c r="BF78" s="222"/>
      <c r="BG78" s="222"/>
      <c r="BH78" s="222"/>
      <c r="BI78" s="222"/>
      <c r="BJ78" s="210"/>
      <c r="BK78" s="210"/>
      <c r="BL78" s="210"/>
      <c r="BM78" s="210"/>
      <c r="BN78" s="210"/>
      <c r="BO78" s="222"/>
      <c r="BP78" s="222"/>
      <c r="BQ78" s="219">
        <v>72</v>
      </c>
      <c r="BR78" s="224"/>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10"/>
    </row>
    <row r="79" spans="1:131" ht="26.25" customHeight="1" x14ac:dyDescent="0.15">
      <c r="A79" s="219">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22"/>
      <c r="BF79" s="222"/>
      <c r="BG79" s="222"/>
      <c r="BH79" s="222"/>
      <c r="BI79" s="222"/>
      <c r="BJ79" s="210"/>
      <c r="BK79" s="210"/>
      <c r="BL79" s="210"/>
      <c r="BM79" s="210"/>
      <c r="BN79" s="210"/>
      <c r="BO79" s="222"/>
      <c r="BP79" s="222"/>
      <c r="BQ79" s="219">
        <v>73</v>
      </c>
      <c r="BR79" s="224"/>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10"/>
    </row>
    <row r="80" spans="1:131" ht="26.25" customHeight="1" x14ac:dyDescent="0.15">
      <c r="A80" s="219">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22"/>
      <c r="BF80" s="222"/>
      <c r="BG80" s="222"/>
      <c r="BH80" s="222"/>
      <c r="BI80" s="222"/>
      <c r="BJ80" s="222"/>
      <c r="BK80" s="222"/>
      <c r="BL80" s="222"/>
      <c r="BM80" s="222"/>
      <c r="BN80" s="222"/>
      <c r="BO80" s="222"/>
      <c r="BP80" s="222"/>
      <c r="BQ80" s="219">
        <v>74</v>
      </c>
      <c r="BR80" s="224"/>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10"/>
    </row>
    <row r="81" spans="1:131" ht="26.25" customHeight="1" x14ac:dyDescent="0.15">
      <c r="A81" s="219">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22"/>
      <c r="BF81" s="222"/>
      <c r="BG81" s="222"/>
      <c r="BH81" s="222"/>
      <c r="BI81" s="222"/>
      <c r="BJ81" s="222"/>
      <c r="BK81" s="222"/>
      <c r="BL81" s="222"/>
      <c r="BM81" s="222"/>
      <c r="BN81" s="222"/>
      <c r="BO81" s="222"/>
      <c r="BP81" s="222"/>
      <c r="BQ81" s="219">
        <v>75</v>
      </c>
      <c r="BR81" s="224"/>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10"/>
    </row>
    <row r="82" spans="1:131" ht="26.25" customHeight="1" x14ac:dyDescent="0.15">
      <c r="A82" s="219">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22"/>
      <c r="BF82" s="222"/>
      <c r="BG82" s="222"/>
      <c r="BH82" s="222"/>
      <c r="BI82" s="222"/>
      <c r="BJ82" s="222"/>
      <c r="BK82" s="222"/>
      <c r="BL82" s="222"/>
      <c r="BM82" s="222"/>
      <c r="BN82" s="222"/>
      <c r="BO82" s="222"/>
      <c r="BP82" s="222"/>
      <c r="BQ82" s="219">
        <v>76</v>
      </c>
      <c r="BR82" s="224"/>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10"/>
    </row>
    <row r="83" spans="1:131" ht="26.25" customHeight="1" x14ac:dyDescent="0.15">
      <c r="A83" s="219">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22"/>
      <c r="BF83" s="222"/>
      <c r="BG83" s="222"/>
      <c r="BH83" s="222"/>
      <c r="BI83" s="222"/>
      <c r="BJ83" s="222"/>
      <c r="BK83" s="222"/>
      <c r="BL83" s="222"/>
      <c r="BM83" s="222"/>
      <c r="BN83" s="222"/>
      <c r="BO83" s="222"/>
      <c r="BP83" s="222"/>
      <c r="BQ83" s="219">
        <v>77</v>
      </c>
      <c r="BR83" s="224"/>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10"/>
    </row>
    <row r="84" spans="1:131" ht="26.25" customHeight="1" x14ac:dyDescent="0.15">
      <c r="A84" s="219">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22"/>
      <c r="BF84" s="222"/>
      <c r="BG84" s="222"/>
      <c r="BH84" s="222"/>
      <c r="BI84" s="222"/>
      <c r="BJ84" s="222"/>
      <c r="BK84" s="222"/>
      <c r="BL84" s="222"/>
      <c r="BM84" s="222"/>
      <c r="BN84" s="222"/>
      <c r="BO84" s="222"/>
      <c r="BP84" s="222"/>
      <c r="BQ84" s="219">
        <v>78</v>
      </c>
      <c r="BR84" s="224"/>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10"/>
    </row>
    <row r="85" spans="1:131" ht="26.25" customHeight="1" x14ac:dyDescent="0.15">
      <c r="A85" s="219">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22"/>
      <c r="BF85" s="222"/>
      <c r="BG85" s="222"/>
      <c r="BH85" s="222"/>
      <c r="BI85" s="222"/>
      <c r="BJ85" s="222"/>
      <c r="BK85" s="222"/>
      <c r="BL85" s="222"/>
      <c r="BM85" s="222"/>
      <c r="BN85" s="222"/>
      <c r="BO85" s="222"/>
      <c r="BP85" s="222"/>
      <c r="BQ85" s="219">
        <v>79</v>
      </c>
      <c r="BR85" s="224"/>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10"/>
    </row>
    <row r="86" spans="1:131" ht="26.25" customHeight="1" x14ac:dyDescent="0.15">
      <c r="A86" s="219">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22"/>
      <c r="BF86" s="222"/>
      <c r="BG86" s="222"/>
      <c r="BH86" s="222"/>
      <c r="BI86" s="222"/>
      <c r="BJ86" s="222"/>
      <c r="BK86" s="222"/>
      <c r="BL86" s="222"/>
      <c r="BM86" s="222"/>
      <c r="BN86" s="222"/>
      <c r="BO86" s="222"/>
      <c r="BP86" s="222"/>
      <c r="BQ86" s="219">
        <v>80</v>
      </c>
      <c r="BR86" s="224"/>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10"/>
    </row>
    <row r="87" spans="1:131" ht="26.25" customHeight="1" x14ac:dyDescent="0.15">
      <c r="A87" s="225">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22"/>
      <c r="BF87" s="222"/>
      <c r="BG87" s="222"/>
      <c r="BH87" s="222"/>
      <c r="BI87" s="222"/>
      <c r="BJ87" s="222"/>
      <c r="BK87" s="222"/>
      <c r="BL87" s="222"/>
      <c r="BM87" s="222"/>
      <c r="BN87" s="222"/>
      <c r="BO87" s="222"/>
      <c r="BP87" s="222"/>
      <c r="BQ87" s="219">
        <v>81</v>
      </c>
      <c r="BR87" s="224"/>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10"/>
    </row>
    <row r="88" spans="1:131" ht="26.25" customHeight="1" thickBot="1" x14ac:dyDescent="0.2">
      <c r="A88" s="221" t="s">
        <v>397</v>
      </c>
      <c r="B88" s="924" t="s">
        <v>424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SUM(AF68:AJ77)</f>
        <v>2902</v>
      </c>
      <c r="AG88" s="946"/>
      <c r="AH88" s="946"/>
      <c r="AI88" s="946"/>
      <c r="AJ88" s="946"/>
      <c r="AK88" s="950"/>
      <c r="AL88" s="950"/>
      <c r="AM88" s="950"/>
      <c r="AN88" s="950"/>
      <c r="AO88" s="950"/>
      <c r="AP88" s="946">
        <f t="shared" ref="AP88" si="3">SUM(AP68:AT77)</f>
        <v>1863</v>
      </c>
      <c r="AQ88" s="946"/>
      <c r="AR88" s="946"/>
      <c r="AS88" s="946"/>
      <c r="AT88" s="946"/>
      <c r="AU88" s="946">
        <f t="shared" ref="AU88" si="4">SUM(AU68:AY77)</f>
        <v>84</v>
      </c>
      <c r="AV88" s="946"/>
      <c r="AW88" s="946"/>
      <c r="AX88" s="946"/>
      <c r="AY88" s="946"/>
      <c r="AZ88" s="947" t="s">
        <v>604</v>
      </c>
      <c r="BA88" s="947"/>
      <c r="BB88" s="947"/>
      <c r="BC88" s="947"/>
      <c r="BD88" s="948"/>
      <c r="BE88" s="222"/>
      <c r="BF88" s="222"/>
      <c r="BG88" s="222"/>
      <c r="BH88" s="222"/>
      <c r="BI88" s="222"/>
      <c r="BJ88" s="222"/>
      <c r="BK88" s="222"/>
      <c r="BL88" s="222"/>
      <c r="BM88" s="222"/>
      <c r="BN88" s="222"/>
      <c r="BO88" s="222"/>
      <c r="BP88" s="222"/>
      <c r="BQ88" s="219">
        <v>82</v>
      </c>
      <c r="BR88" s="224"/>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10"/>
    </row>
    <row r="89" spans="1:131" ht="26.25" hidden="1" customHeight="1" x14ac:dyDescent="0.15">
      <c r="A89" s="226"/>
      <c r="B89" s="227"/>
      <c r="C89" s="227"/>
      <c r="D89" s="227"/>
      <c r="E89" s="227"/>
      <c r="F89" s="227"/>
      <c r="G89" s="227"/>
      <c r="H89" s="227"/>
      <c r="I89" s="227"/>
      <c r="J89" s="227"/>
      <c r="K89" s="227"/>
      <c r="L89" s="227"/>
      <c r="M89" s="227"/>
      <c r="N89" s="227"/>
      <c r="O89" s="227"/>
      <c r="P89" s="227"/>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9"/>
      <c r="BA89" s="229"/>
      <c r="BB89" s="229"/>
      <c r="BC89" s="229"/>
      <c r="BD89" s="229"/>
      <c r="BE89" s="222"/>
      <c r="BF89" s="222"/>
      <c r="BG89" s="222"/>
      <c r="BH89" s="222"/>
      <c r="BI89" s="222"/>
      <c r="BJ89" s="222"/>
      <c r="BK89" s="222"/>
      <c r="BL89" s="222"/>
      <c r="BM89" s="222"/>
      <c r="BN89" s="222"/>
      <c r="BO89" s="222"/>
      <c r="BP89" s="222"/>
      <c r="BQ89" s="219">
        <v>83</v>
      </c>
      <c r="BR89" s="224"/>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10"/>
    </row>
    <row r="90" spans="1:131" ht="26.25" hidden="1" customHeight="1" x14ac:dyDescent="0.15">
      <c r="A90" s="226"/>
      <c r="B90" s="227"/>
      <c r="C90" s="227"/>
      <c r="D90" s="227"/>
      <c r="E90" s="227"/>
      <c r="F90" s="227"/>
      <c r="G90" s="227"/>
      <c r="H90" s="227"/>
      <c r="I90" s="227"/>
      <c r="J90" s="227"/>
      <c r="K90" s="227"/>
      <c r="L90" s="227"/>
      <c r="M90" s="227"/>
      <c r="N90" s="227"/>
      <c r="O90" s="227"/>
      <c r="P90" s="227"/>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9"/>
      <c r="BA90" s="229"/>
      <c r="BB90" s="229"/>
      <c r="BC90" s="229"/>
      <c r="BD90" s="229"/>
      <c r="BE90" s="222"/>
      <c r="BF90" s="222"/>
      <c r="BG90" s="222"/>
      <c r="BH90" s="222"/>
      <c r="BI90" s="222"/>
      <c r="BJ90" s="222"/>
      <c r="BK90" s="222"/>
      <c r="BL90" s="222"/>
      <c r="BM90" s="222"/>
      <c r="BN90" s="222"/>
      <c r="BO90" s="222"/>
      <c r="BP90" s="222"/>
      <c r="BQ90" s="219">
        <v>84</v>
      </c>
      <c r="BR90" s="224"/>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10"/>
    </row>
    <row r="91" spans="1:131" ht="26.25" hidden="1" customHeight="1" x14ac:dyDescent="0.15">
      <c r="A91" s="226"/>
      <c r="B91" s="227"/>
      <c r="C91" s="227"/>
      <c r="D91" s="227"/>
      <c r="E91" s="227"/>
      <c r="F91" s="227"/>
      <c r="G91" s="227"/>
      <c r="H91" s="227"/>
      <c r="I91" s="227"/>
      <c r="J91" s="227"/>
      <c r="K91" s="227"/>
      <c r="L91" s="227"/>
      <c r="M91" s="227"/>
      <c r="N91" s="227"/>
      <c r="O91" s="227"/>
      <c r="P91" s="227"/>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9"/>
      <c r="BA91" s="229"/>
      <c r="BB91" s="229"/>
      <c r="BC91" s="229"/>
      <c r="BD91" s="229"/>
      <c r="BE91" s="222"/>
      <c r="BF91" s="222"/>
      <c r="BG91" s="222"/>
      <c r="BH91" s="222"/>
      <c r="BI91" s="222"/>
      <c r="BJ91" s="222"/>
      <c r="BK91" s="222"/>
      <c r="BL91" s="222"/>
      <c r="BM91" s="222"/>
      <c r="BN91" s="222"/>
      <c r="BO91" s="222"/>
      <c r="BP91" s="222"/>
      <c r="BQ91" s="219">
        <v>85</v>
      </c>
      <c r="BR91" s="224"/>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10"/>
    </row>
    <row r="92" spans="1:131" ht="26.25" hidden="1" customHeight="1" x14ac:dyDescent="0.15">
      <c r="A92" s="226"/>
      <c r="B92" s="227"/>
      <c r="C92" s="227"/>
      <c r="D92" s="227"/>
      <c r="E92" s="227"/>
      <c r="F92" s="227"/>
      <c r="G92" s="227"/>
      <c r="H92" s="227"/>
      <c r="I92" s="227"/>
      <c r="J92" s="227"/>
      <c r="K92" s="227"/>
      <c r="L92" s="227"/>
      <c r="M92" s="227"/>
      <c r="N92" s="227"/>
      <c r="O92" s="227"/>
      <c r="P92" s="227"/>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9"/>
      <c r="BA92" s="229"/>
      <c r="BB92" s="229"/>
      <c r="BC92" s="229"/>
      <c r="BD92" s="229"/>
      <c r="BE92" s="222"/>
      <c r="BF92" s="222"/>
      <c r="BG92" s="222"/>
      <c r="BH92" s="222"/>
      <c r="BI92" s="222"/>
      <c r="BJ92" s="222"/>
      <c r="BK92" s="222"/>
      <c r="BL92" s="222"/>
      <c r="BM92" s="222"/>
      <c r="BN92" s="222"/>
      <c r="BO92" s="222"/>
      <c r="BP92" s="222"/>
      <c r="BQ92" s="219">
        <v>86</v>
      </c>
      <c r="BR92" s="224"/>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10"/>
    </row>
    <row r="93" spans="1:131" ht="26.25" hidden="1" customHeight="1" x14ac:dyDescent="0.15">
      <c r="A93" s="226"/>
      <c r="B93" s="227"/>
      <c r="C93" s="227"/>
      <c r="D93" s="227"/>
      <c r="E93" s="227"/>
      <c r="F93" s="227"/>
      <c r="G93" s="227"/>
      <c r="H93" s="227"/>
      <c r="I93" s="227"/>
      <c r="J93" s="227"/>
      <c r="K93" s="227"/>
      <c r="L93" s="227"/>
      <c r="M93" s="227"/>
      <c r="N93" s="227"/>
      <c r="O93" s="227"/>
      <c r="P93" s="227"/>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9"/>
      <c r="BA93" s="229"/>
      <c r="BB93" s="229"/>
      <c r="BC93" s="229"/>
      <c r="BD93" s="229"/>
      <c r="BE93" s="222"/>
      <c r="BF93" s="222"/>
      <c r="BG93" s="222"/>
      <c r="BH93" s="222"/>
      <c r="BI93" s="222"/>
      <c r="BJ93" s="222"/>
      <c r="BK93" s="222"/>
      <c r="BL93" s="222"/>
      <c r="BM93" s="222"/>
      <c r="BN93" s="222"/>
      <c r="BO93" s="222"/>
      <c r="BP93" s="222"/>
      <c r="BQ93" s="219">
        <v>87</v>
      </c>
      <c r="BR93" s="224"/>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10"/>
    </row>
    <row r="94" spans="1:131" ht="26.25" hidden="1" customHeight="1" x14ac:dyDescent="0.15">
      <c r="A94" s="226"/>
      <c r="B94" s="227"/>
      <c r="C94" s="227"/>
      <c r="D94" s="227"/>
      <c r="E94" s="227"/>
      <c r="F94" s="227"/>
      <c r="G94" s="227"/>
      <c r="H94" s="227"/>
      <c r="I94" s="227"/>
      <c r="J94" s="227"/>
      <c r="K94" s="227"/>
      <c r="L94" s="227"/>
      <c r="M94" s="227"/>
      <c r="N94" s="227"/>
      <c r="O94" s="227"/>
      <c r="P94" s="227"/>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9"/>
      <c r="BA94" s="229"/>
      <c r="BB94" s="229"/>
      <c r="BC94" s="229"/>
      <c r="BD94" s="229"/>
      <c r="BE94" s="222"/>
      <c r="BF94" s="222"/>
      <c r="BG94" s="222"/>
      <c r="BH94" s="222"/>
      <c r="BI94" s="222"/>
      <c r="BJ94" s="222"/>
      <c r="BK94" s="222"/>
      <c r="BL94" s="222"/>
      <c r="BM94" s="222"/>
      <c r="BN94" s="222"/>
      <c r="BO94" s="222"/>
      <c r="BP94" s="222"/>
      <c r="BQ94" s="219">
        <v>88</v>
      </c>
      <c r="BR94" s="224"/>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10"/>
    </row>
    <row r="95" spans="1:131" ht="26.25" hidden="1" customHeight="1" x14ac:dyDescent="0.15">
      <c r="A95" s="226"/>
      <c r="B95" s="227"/>
      <c r="C95" s="227"/>
      <c r="D95" s="227"/>
      <c r="E95" s="227"/>
      <c r="F95" s="227"/>
      <c r="G95" s="227"/>
      <c r="H95" s="227"/>
      <c r="I95" s="227"/>
      <c r="J95" s="227"/>
      <c r="K95" s="227"/>
      <c r="L95" s="227"/>
      <c r="M95" s="227"/>
      <c r="N95" s="227"/>
      <c r="O95" s="227"/>
      <c r="P95" s="227"/>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9"/>
      <c r="BA95" s="229"/>
      <c r="BB95" s="229"/>
      <c r="BC95" s="229"/>
      <c r="BD95" s="229"/>
      <c r="BE95" s="222"/>
      <c r="BF95" s="222"/>
      <c r="BG95" s="222"/>
      <c r="BH95" s="222"/>
      <c r="BI95" s="222"/>
      <c r="BJ95" s="222"/>
      <c r="BK95" s="222"/>
      <c r="BL95" s="222"/>
      <c r="BM95" s="222"/>
      <c r="BN95" s="222"/>
      <c r="BO95" s="222"/>
      <c r="BP95" s="222"/>
      <c r="BQ95" s="219">
        <v>89</v>
      </c>
      <c r="BR95" s="224"/>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10"/>
    </row>
    <row r="96" spans="1:131" ht="26.25" hidden="1" customHeight="1" x14ac:dyDescent="0.15">
      <c r="A96" s="226"/>
      <c r="B96" s="227"/>
      <c r="C96" s="227"/>
      <c r="D96" s="227"/>
      <c r="E96" s="227"/>
      <c r="F96" s="227"/>
      <c r="G96" s="227"/>
      <c r="H96" s="227"/>
      <c r="I96" s="227"/>
      <c r="J96" s="227"/>
      <c r="K96" s="227"/>
      <c r="L96" s="227"/>
      <c r="M96" s="227"/>
      <c r="N96" s="227"/>
      <c r="O96" s="227"/>
      <c r="P96" s="227"/>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9"/>
      <c r="BA96" s="229"/>
      <c r="BB96" s="229"/>
      <c r="BC96" s="229"/>
      <c r="BD96" s="229"/>
      <c r="BE96" s="222"/>
      <c r="BF96" s="222"/>
      <c r="BG96" s="222"/>
      <c r="BH96" s="222"/>
      <c r="BI96" s="222"/>
      <c r="BJ96" s="222"/>
      <c r="BK96" s="222"/>
      <c r="BL96" s="222"/>
      <c r="BM96" s="222"/>
      <c r="BN96" s="222"/>
      <c r="BO96" s="222"/>
      <c r="BP96" s="222"/>
      <c r="BQ96" s="219">
        <v>90</v>
      </c>
      <c r="BR96" s="224"/>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10"/>
    </row>
    <row r="97" spans="1:131" ht="26.25" hidden="1" customHeight="1" x14ac:dyDescent="0.15">
      <c r="A97" s="226"/>
      <c r="B97" s="227"/>
      <c r="C97" s="227"/>
      <c r="D97" s="227"/>
      <c r="E97" s="227"/>
      <c r="F97" s="227"/>
      <c r="G97" s="227"/>
      <c r="H97" s="227"/>
      <c r="I97" s="227"/>
      <c r="J97" s="227"/>
      <c r="K97" s="227"/>
      <c r="L97" s="227"/>
      <c r="M97" s="227"/>
      <c r="N97" s="227"/>
      <c r="O97" s="227"/>
      <c r="P97" s="227"/>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9"/>
      <c r="BA97" s="229"/>
      <c r="BB97" s="229"/>
      <c r="BC97" s="229"/>
      <c r="BD97" s="229"/>
      <c r="BE97" s="222"/>
      <c r="BF97" s="222"/>
      <c r="BG97" s="222"/>
      <c r="BH97" s="222"/>
      <c r="BI97" s="222"/>
      <c r="BJ97" s="222"/>
      <c r="BK97" s="222"/>
      <c r="BL97" s="222"/>
      <c r="BM97" s="222"/>
      <c r="BN97" s="222"/>
      <c r="BO97" s="222"/>
      <c r="BP97" s="222"/>
      <c r="BQ97" s="219">
        <v>91</v>
      </c>
      <c r="BR97" s="224"/>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10"/>
    </row>
    <row r="98" spans="1:131" ht="26.25" hidden="1" customHeight="1" x14ac:dyDescent="0.15">
      <c r="A98" s="226"/>
      <c r="B98" s="227"/>
      <c r="C98" s="227"/>
      <c r="D98" s="227"/>
      <c r="E98" s="227"/>
      <c r="F98" s="227"/>
      <c r="G98" s="227"/>
      <c r="H98" s="227"/>
      <c r="I98" s="227"/>
      <c r="J98" s="227"/>
      <c r="K98" s="227"/>
      <c r="L98" s="227"/>
      <c r="M98" s="227"/>
      <c r="N98" s="227"/>
      <c r="O98" s="227"/>
      <c r="P98" s="227"/>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9"/>
      <c r="BA98" s="229"/>
      <c r="BB98" s="229"/>
      <c r="BC98" s="229"/>
      <c r="BD98" s="229"/>
      <c r="BE98" s="222"/>
      <c r="BF98" s="222"/>
      <c r="BG98" s="222"/>
      <c r="BH98" s="222"/>
      <c r="BI98" s="222"/>
      <c r="BJ98" s="222"/>
      <c r="BK98" s="222"/>
      <c r="BL98" s="222"/>
      <c r="BM98" s="222"/>
      <c r="BN98" s="222"/>
      <c r="BO98" s="222"/>
      <c r="BP98" s="222"/>
      <c r="BQ98" s="219">
        <v>92</v>
      </c>
      <c r="BR98" s="224"/>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10"/>
    </row>
    <row r="99" spans="1:131" ht="26.25" hidden="1" customHeight="1" x14ac:dyDescent="0.15">
      <c r="A99" s="226"/>
      <c r="B99" s="227"/>
      <c r="C99" s="227"/>
      <c r="D99" s="227"/>
      <c r="E99" s="227"/>
      <c r="F99" s="227"/>
      <c r="G99" s="227"/>
      <c r="H99" s="227"/>
      <c r="I99" s="227"/>
      <c r="J99" s="227"/>
      <c r="K99" s="227"/>
      <c r="L99" s="227"/>
      <c r="M99" s="227"/>
      <c r="N99" s="227"/>
      <c r="O99" s="227"/>
      <c r="P99" s="227"/>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9"/>
      <c r="BA99" s="229"/>
      <c r="BB99" s="229"/>
      <c r="BC99" s="229"/>
      <c r="BD99" s="229"/>
      <c r="BE99" s="222"/>
      <c r="BF99" s="222"/>
      <c r="BG99" s="222"/>
      <c r="BH99" s="222"/>
      <c r="BI99" s="222"/>
      <c r="BJ99" s="222"/>
      <c r="BK99" s="222"/>
      <c r="BL99" s="222"/>
      <c r="BM99" s="222"/>
      <c r="BN99" s="222"/>
      <c r="BO99" s="222"/>
      <c r="BP99" s="222"/>
      <c r="BQ99" s="219">
        <v>93</v>
      </c>
      <c r="BR99" s="224"/>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10"/>
    </row>
    <row r="100" spans="1:131" ht="26.25" hidden="1" customHeight="1" x14ac:dyDescent="0.15">
      <c r="A100" s="226"/>
      <c r="B100" s="227"/>
      <c r="C100" s="227"/>
      <c r="D100" s="227"/>
      <c r="E100" s="227"/>
      <c r="F100" s="227"/>
      <c r="G100" s="227"/>
      <c r="H100" s="227"/>
      <c r="I100" s="227"/>
      <c r="J100" s="227"/>
      <c r="K100" s="227"/>
      <c r="L100" s="227"/>
      <c r="M100" s="227"/>
      <c r="N100" s="227"/>
      <c r="O100" s="227"/>
      <c r="P100" s="227"/>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9"/>
      <c r="BA100" s="229"/>
      <c r="BB100" s="229"/>
      <c r="BC100" s="229"/>
      <c r="BD100" s="229"/>
      <c r="BE100" s="222"/>
      <c r="BF100" s="222"/>
      <c r="BG100" s="222"/>
      <c r="BH100" s="222"/>
      <c r="BI100" s="222"/>
      <c r="BJ100" s="222"/>
      <c r="BK100" s="222"/>
      <c r="BL100" s="222"/>
      <c r="BM100" s="222"/>
      <c r="BN100" s="222"/>
      <c r="BO100" s="222"/>
      <c r="BP100" s="222"/>
      <c r="BQ100" s="219">
        <v>94</v>
      </c>
      <c r="BR100" s="224"/>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10"/>
    </row>
    <row r="101" spans="1:131" ht="26.25" hidden="1" customHeight="1" x14ac:dyDescent="0.15">
      <c r="A101" s="226"/>
      <c r="B101" s="227"/>
      <c r="C101" s="227"/>
      <c r="D101" s="227"/>
      <c r="E101" s="227"/>
      <c r="F101" s="227"/>
      <c r="G101" s="227"/>
      <c r="H101" s="227"/>
      <c r="I101" s="227"/>
      <c r="J101" s="227"/>
      <c r="K101" s="227"/>
      <c r="L101" s="227"/>
      <c r="M101" s="227"/>
      <c r="N101" s="227"/>
      <c r="O101" s="227"/>
      <c r="P101" s="227"/>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9"/>
      <c r="BA101" s="229"/>
      <c r="BB101" s="229"/>
      <c r="BC101" s="229"/>
      <c r="BD101" s="229"/>
      <c r="BE101" s="222"/>
      <c r="BF101" s="222"/>
      <c r="BG101" s="222"/>
      <c r="BH101" s="222"/>
      <c r="BI101" s="222"/>
      <c r="BJ101" s="222"/>
      <c r="BK101" s="222"/>
      <c r="BL101" s="222"/>
      <c r="BM101" s="222"/>
      <c r="BN101" s="222"/>
      <c r="BO101" s="222"/>
      <c r="BP101" s="222"/>
      <c r="BQ101" s="219">
        <v>95</v>
      </c>
      <c r="BR101" s="224"/>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10"/>
    </row>
    <row r="102" spans="1:131" ht="26.25" customHeight="1" thickBot="1" x14ac:dyDescent="0.2">
      <c r="A102" s="226"/>
      <c r="B102" s="227"/>
      <c r="C102" s="227"/>
      <c r="D102" s="227"/>
      <c r="E102" s="227"/>
      <c r="F102" s="227"/>
      <c r="G102" s="227"/>
      <c r="H102" s="227"/>
      <c r="I102" s="227"/>
      <c r="J102" s="227"/>
      <c r="K102" s="227"/>
      <c r="L102" s="227"/>
      <c r="M102" s="227"/>
      <c r="N102" s="227"/>
      <c r="O102" s="227"/>
      <c r="P102" s="227"/>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9"/>
      <c r="BA102" s="229"/>
      <c r="BB102" s="229"/>
      <c r="BC102" s="229"/>
      <c r="BD102" s="229"/>
      <c r="BE102" s="222"/>
      <c r="BF102" s="222"/>
      <c r="BG102" s="222"/>
      <c r="BH102" s="222"/>
      <c r="BI102" s="222"/>
      <c r="BJ102" s="222"/>
      <c r="BK102" s="222"/>
      <c r="BL102" s="222"/>
      <c r="BM102" s="222"/>
      <c r="BN102" s="222"/>
      <c r="BO102" s="222"/>
      <c r="BP102" s="222"/>
      <c r="BQ102" s="221" t="s">
        <v>397</v>
      </c>
      <c r="BR102" s="924" t="s">
        <v>425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10"/>
    </row>
    <row r="103" spans="1:131" ht="26.25" customHeight="1" x14ac:dyDescent="0.15">
      <c r="A103" s="226"/>
      <c r="B103" s="227"/>
      <c r="C103" s="227"/>
      <c r="D103" s="227"/>
      <c r="E103" s="227"/>
      <c r="F103" s="227"/>
      <c r="G103" s="227"/>
      <c r="H103" s="227"/>
      <c r="I103" s="227"/>
      <c r="J103" s="227"/>
      <c r="K103" s="227"/>
      <c r="L103" s="227"/>
      <c r="M103" s="227"/>
      <c r="N103" s="227"/>
      <c r="O103" s="227"/>
      <c r="P103" s="227"/>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9"/>
      <c r="BA103" s="229"/>
      <c r="BB103" s="229"/>
      <c r="BC103" s="229"/>
      <c r="BD103" s="229"/>
      <c r="BE103" s="222"/>
      <c r="BF103" s="222"/>
      <c r="BG103" s="222"/>
      <c r="BH103" s="222"/>
      <c r="BI103" s="222"/>
      <c r="BJ103" s="222"/>
      <c r="BK103" s="222"/>
      <c r="BL103" s="222"/>
      <c r="BM103" s="222"/>
      <c r="BN103" s="222"/>
      <c r="BO103" s="222"/>
      <c r="BP103" s="222"/>
      <c r="BQ103" s="927" t="s">
        <v>426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10"/>
    </row>
    <row r="104" spans="1:131" ht="26.25" customHeight="1" x14ac:dyDescent="0.15">
      <c r="A104" s="226"/>
      <c r="B104" s="227"/>
      <c r="C104" s="227"/>
      <c r="D104" s="227"/>
      <c r="E104" s="227"/>
      <c r="F104" s="227"/>
      <c r="G104" s="227"/>
      <c r="H104" s="227"/>
      <c r="I104" s="227"/>
      <c r="J104" s="227"/>
      <c r="K104" s="227"/>
      <c r="L104" s="227"/>
      <c r="M104" s="227"/>
      <c r="N104" s="227"/>
      <c r="O104" s="227"/>
      <c r="P104" s="227"/>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9"/>
      <c r="BA104" s="229"/>
      <c r="BB104" s="229"/>
      <c r="BC104" s="229"/>
      <c r="BD104" s="229"/>
      <c r="BE104" s="222"/>
      <c r="BF104" s="222"/>
      <c r="BG104" s="222"/>
      <c r="BH104" s="222"/>
      <c r="BI104" s="222"/>
      <c r="BJ104" s="222"/>
      <c r="BK104" s="222"/>
      <c r="BL104" s="222"/>
      <c r="BM104" s="222"/>
      <c r="BN104" s="222"/>
      <c r="BO104" s="222"/>
      <c r="BP104" s="222"/>
      <c r="BQ104" s="928" t="s">
        <v>427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10"/>
    </row>
    <row r="105" spans="1:131" ht="11.25" customHeight="1" x14ac:dyDescent="0.15">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row>
    <row r="106" spans="1:13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row>
    <row r="107" spans="1:131" s="210" customFormat="1" ht="26.25" customHeight="1" thickBot="1" x14ac:dyDescent="0.2">
      <c r="A107" s="214" t="s">
        <v>428</v>
      </c>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14" t="s">
        <v>429</v>
      </c>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0"/>
      <c r="DV107" s="230"/>
      <c r="DW107" s="230"/>
      <c r="DX107" s="230"/>
      <c r="DY107" s="230"/>
      <c r="DZ107" s="230"/>
    </row>
    <row r="108" spans="1:131" s="210" customFormat="1" ht="26.25" customHeight="1" x14ac:dyDescent="0.15">
      <c r="A108" s="929" t="s">
        <v>430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10" customFormat="1" ht="26.25" customHeight="1" x14ac:dyDescent="0.15">
      <c r="A109" s="882" t="s">
        <v>432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433</v>
      </c>
      <c r="AB109" s="883"/>
      <c r="AC109" s="883"/>
      <c r="AD109" s="883"/>
      <c r="AE109" s="884"/>
      <c r="AF109" s="885" t="s">
        <v>434</v>
      </c>
      <c r="AG109" s="883"/>
      <c r="AH109" s="883"/>
      <c r="AI109" s="883"/>
      <c r="AJ109" s="884"/>
      <c r="AK109" s="885" t="s">
        <v>314</v>
      </c>
      <c r="AL109" s="883"/>
      <c r="AM109" s="883"/>
      <c r="AN109" s="883"/>
      <c r="AO109" s="884"/>
      <c r="AP109" s="885" t="s">
        <v>435</v>
      </c>
      <c r="AQ109" s="883"/>
      <c r="AR109" s="883"/>
      <c r="AS109" s="883"/>
      <c r="AT109" s="916"/>
      <c r="AU109" s="882" t="s">
        <v>432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433</v>
      </c>
      <c r="BR109" s="883"/>
      <c r="BS109" s="883"/>
      <c r="BT109" s="883"/>
      <c r="BU109" s="884"/>
      <c r="BV109" s="885" t="s">
        <v>434</v>
      </c>
      <c r="BW109" s="883"/>
      <c r="BX109" s="883"/>
      <c r="BY109" s="883"/>
      <c r="BZ109" s="884"/>
      <c r="CA109" s="885" t="s">
        <v>314</v>
      </c>
      <c r="CB109" s="883"/>
      <c r="CC109" s="883"/>
      <c r="CD109" s="883"/>
      <c r="CE109" s="884"/>
      <c r="CF109" s="923" t="s">
        <v>435</v>
      </c>
      <c r="CG109" s="923"/>
      <c r="CH109" s="923"/>
      <c r="CI109" s="923"/>
      <c r="CJ109" s="923"/>
      <c r="CK109" s="885" t="s">
        <v>436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433</v>
      </c>
      <c r="DH109" s="883"/>
      <c r="DI109" s="883"/>
      <c r="DJ109" s="883"/>
      <c r="DK109" s="884"/>
      <c r="DL109" s="885" t="s">
        <v>434</v>
      </c>
      <c r="DM109" s="883"/>
      <c r="DN109" s="883"/>
      <c r="DO109" s="883"/>
      <c r="DP109" s="884"/>
      <c r="DQ109" s="885" t="s">
        <v>314</v>
      </c>
      <c r="DR109" s="883"/>
      <c r="DS109" s="883"/>
      <c r="DT109" s="883"/>
      <c r="DU109" s="884"/>
      <c r="DV109" s="885" t="s">
        <v>435</v>
      </c>
      <c r="DW109" s="883"/>
      <c r="DX109" s="883"/>
      <c r="DY109" s="883"/>
      <c r="DZ109" s="916"/>
    </row>
    <row r="110" spans="1:131" s="210" customFormat="1" ht="26.25" customHeight="1" x14ac:dyDescent="0.15">
      <c r="A110" s="794" t="s">
        <v>437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403243</v>
      </c>
      <c r="AB110" s="876"/>
      <c r="AC110" s="876"/>
      <c r="AD110" s="876"/>
      <c r="AE110" s="877"/>
      <c r="AF110" s="878">
        <v>396178</v>
      </c>
      <c r="AG110" s="876"/>
      <c r="AH110" s="876"/>
      <c r="AI110" s="876"/>
      <c r="AJ110" s="877"/>
      <c r="AK110" s="878">
        <v>392949</v>
      </c>
      <c r="AL110" s="876"/>
      <c r="AM110" s="876"/>
      <c r="AN110" s="876"/>
      <c r="AO110" s="877"/>
      <c r="AP110" s="879">
        <v>11.8</v>
      </c>
      <c r="AQ110" s="880"/>
      <c r="AR110" s="880"/>
      <c r="AS110" s="880"/>
      <c r="AT110" s="881"/>
      <c r="AU110" s="917" t="s">
        <v>75</v>
      </c>
      <c r="AV110" s="918"/>
      <c r="AW110" s="918"/>
      <c r="AX110" s="918"/>
      <c r="AY110" s="918"/>
      <c r="AZ110" s="847" t="s">
        <v>438</v>
      </c>
      <c r="BA110" s="795"/>
      <c r="BB110" s="795"/>
      <c r="BC110" s="795"/>
      <c r="BD110" s="795"/>
      <c r="BE110" s="795"/>
      <c r="BF110" s="795"/>
      <c r="BG110" s="795"/>
      <c r="BH110" s="795"/>
      <c r="BI110" s="795"/>
      <c r="BJ110" s="795"/>
      <c r="BK110" s="795"/>
      <c r="BL110" s="795"/>
      <c r="BM110" s="795"/>
      <c r="BN110" s="795"/>
      <c r="BO110" s="795"/>
      <c r="BP110" s="796"/>
      <c r="BQ110" s="848">
        <v>5283644</v>
      </c>
      <c r="BR110" s="829"/>
      <c r="BS110" s="829"/>
      <c r="BT110" s="829"/>
      <c r="BU110" s="829"/>
      <c r="BV110" s="829">
        <v>5078452</v>
      </c>
      <c r="BW110" s="829"/>
      <c r="BX110" s="829"/>
      <c r="BY110" s="829"/>
      <c r="BZ110" s="829"/>
      <c r="CA110" s="829">
        <v>4806645</v>
      </c>
      <c r="CB110" s="829"/>
      <c r="CC110" s="829"/>
      <c r="CD110" s="829"/>
      <c r="CE110" s="829"/>
      <c r="CF110" s="853">
        <v>144.9</v>
      </c>
      <c r="CG110" s="854"/>
      <c r="CH110" s="854"/>
      <c r="CI110" s="854"/>
      <c r="CJ110" s="854"/>
      <c r="CK110" s="913" t="s">
        <v>439</v>
      </c>
      <c r="CL110" s="806"/>
      <c r="CM110" s="847" t="s">
        <v>440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441</v>
      </c>
      <c r="DH110" s="829"/>
      <c r="DI110" s="829"/>
      <c r="DJ110" s="829"/>
      <c r="DK110" s="829"/>
      <c r="DL110" s="829" t="s">
        <v>442</v>
      </c>
      <c r="DM110" s="829"/>
      <c r="DN110" s="829"/>
      <c r="DO110" s="829"/>
      <c r="DP110" s="829"/>
      <c r="DQ110" s="829" t="s">
        <v>443</v>
      </c>
      <c r="DR110" s="829"/>
      <c r="DS110" s="829"/>
      <c r="DT110" s="829"/>
      <c r="DU110" s="829"/>
      <c r="DV110" s="830" t="s">
        <v>442</v>
      </c>
      <c r="DW110" s="830"/>
      <c r="DX110" s="830"/>
      <c r="DY110" s="830"/>
      <c r="DZ110" s="831"/>
    </row>
    <row r="111" spans="1:131" s="210" customFormat="1" ht="26.25" customHeight="1" x14ac:dyDescent="0.15">
      <c r="A111" s="761" t="s">
        <v>444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443</v>
      </c>
      <c r="AB111" s="906"/>
      <c r="AC111" s="906"/>
      <c r="AD111" s="906"/>
      <c r="AE111" s="907"/>
      <c r="AF111" s="908" t="s">
        <v>443</v>
      </c>
      <c r="AG111" s="906"/>
      <c r="AH111" s="906"/>
      <c r="AI111" s="906"/>
      <c r="AJ111" s="907"/>
      <c r="AK111" s="908" t="s">
        <v>443</v>
      </c>
      <c r="AL111" s="906"/>
      <c r="AM111" s="906"/>
      <c r="AN111" s="906"/>
      <c r="AO111" s="907"/>
      <c r="AP111" s="909" t="s">
        <v>443</v>
      </c>
      <c r="AQ111" s="910"/>
      <c r="AR111" s="910"/>
      <c r="AS111" s="910"/>
      <c r="AT111" s="911"/>
      <c r="AU111" s="919"/>
      <c r="AV111" s="920"/>
      <c r="AW111" s="920"/>
      <c r="AX111" s="920"/>
      <c r="AY111" s="920"/>
      <c r="AZ111" s="802" t="s">
        <v>445</v>
      </c>
      <c r="BA111" s="739"/>
      <c r="BB111" s="739"/>
      <c r="BC111" s="739"/>
      <c r="BD111" s="739"/>
      <c r="BE111" s="739"/>
      <c r="BF111" s="739"/>
      <c r="BG111" s="739"/>
      <c r="BH111" s="739"/>
      <c r="BI111" s="739"/>
      <c r="BJ111" s="739"/>
      <c r="BK111" s="739"/>
      <c r="BL111" s="739"/>
      <c r="BM111" s="739"/>
      <c r="BN111" s="739"/>
      <c r="BO111" s="739"/>
      <c r="BP111" s="740"/>
      <c r="BQ111" s="803" t="s">
        <v>442</v>
      </c>
      <c r="BR111" s="804"/>
      <c r="BS111" s="804"/>
      <c r="BT111" s="804"/>
      <c r="BU111" s="804"/>
      <c r="BV111" s="804" t="s">
        <v>443</v>
      </c>
      <c r="BW111" s="804"/>
      <c r="BX111" s="804"/>
      <c r="BY111" s="804"/>
      <c r="BZ111" s="804"/>
      <c r="CA111" s="804" t="s">
        <v>443</v>
      </c>
      <c r="CB111" s="804"/>
      <c r="CC111" s="804"/>
      <c r="CD111" s="804"/>
      <c r="CE111" s="804"/>
      <c r="CF111" s="862" t="s">
        <v>443</v>
      </c>
      <c r="CG111" s="863"/>
      <c r="CH111" s="863"/>
      <c r="CI111" s="863"/>
      <c r="CJ111" s="863"/>
      <c r="CK111" s="914"/>
      <c r="CL111" s="808"/>
      <c r="CM111" s="802" t="s">
        <v>446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443</v>
      </c>
      <c r="DH111" s="804"/>
      <c r="DI111" s="804"/>
      <c r="DJ111" s="804"/>
      <c r="DK111" s="804"/>
      <c r="DL111" s="804" t="s">
        <v>443</v>
      </c>
      <c r="DM111" s="804"/>
      <c r="DN111" s="804"/>
      <c r="DO111" s="804"/>
      <c r="DP111" s="804"/>
      <c r="DQ111" s="804" t="s">
        <v>443</v>
      </c>
      <c r="DR111" s="804"/>
      <c r="DS111" s="804"/>
      <c r="DT111" s="804"/>
      <c r="DU111" s="804"/>
      <c r="DV111" s="781" t="s">
        <v>442</v>
      </c>
      <c r="DW111" s="781"/>
      <c r="DX111" s="781"/>
      <c r="DY111" s="781"/>
      <c r="DZ111" s="782"/>
    </row>
    <row r="112" spans="1:131" s="210" customFormat="1" ht="26.25" customHeight="1" x14ac:dyDescent="0.15">
      <c r="A112" s="899" t="s">
        <v>447</v>
      </c>
      <c r="B112" s="900"/>
      <c r="C112" s="739" t="s">
        <v>448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443</v>
      </c>
      <c r="AB112" s="767"/>
      <c r="AC112" s="767"/>
      <c r="AD112" s="767"/>
      <c r="AE112" s="768"/>
      <c r="AF112" s="769" t="s">
        <v>443</v>
      </c>
      <c r="AG112" s="767"/>
      <c r="AH112" s="767"/>
      <c r="AI112" s="767"/>
      <c r="AJ112" s="768"/>
      <c r="AK112" s="769" t="s">
        <v>443</v>
      </c>
      <c r="AL112" s="767"/>
      <c r="AM112" s="767"/>
      <c r="AN112" s="767"/>
      <c r="AO112" s="768"/>
      <c r="AP112" s="811" t="s">
        <v>443</v>
      </c>
      <c r="AQ112" s="812"/>
      <c r="AR112" s="812"/>
      <c r="AS112" s="812"/>
      <c r="AT112" s="813"/>
      <c r="AU112" s="919"/>
      <c r="AV112" s="920"/>
      <c r="AW112" s="920"/>
      <c r="AX112" s="920"/>
      <c r="AY112" s="920"/>
      <c r="AZ112" s="802" t="s">
        <v>449</v>
      </c>
      <c r="BA112" s="739"/>
      <c r="BB112" s="739"/>
      <c r="BC112" s="739"/>
      <c r="BD112" s="739"/>
      <c r="BE112" s="739"/>
      <c r="BF112" s="739"/>
      <c r="BG112" s="739"/>
      <c r="BH112" s="739"/>
      <c r="BI112" s="739"/>
      <c r="BJ112" s="739"/>
      <c r="BK112" s="739"/>
      <c r="BL112" s="739"/>
      <c r="BM112" s="739"/>
      <c r="BN112" s="739"/>
      <c r="BO112" s="739"/>
      <c r="BP112" s="740"/>
      <c r="BQ112" s="803">
        <v>833230</v>
      </c>
      <c r="BR112" s="804"/>
      <c r="BS112" s="804"/>
      <c r="BT112" s="804"/>
      <c r="BU112" s="804"/>
      <c r="BV112" s="804">
        <v>893537</v>
      </c>
      <c r="BW112" s="804"/>
      <c r="BX112" s="804"/>
      <c r="BY112" s="804"/>
      <c r="BZ112" s="804"/>
      <c r="CA112" s="804">
        <v>948153</v>
      </c>
      <c r="CB112" s="804"/>
      <c r="CC112" s="804"/>
      <c r="CD112" s="804"/>
      <c r="CE112" s="804"/>
      <c r="CF112" s="862">
        <v>28.6</v>
      </c>
      <c r="CG112" s="863"/>
      <c r="CH112" s="863"/>
      <c r="CI112" s="863"/>
      <c r="CJ112" s="863"/>
      <c r="CK112" s="914"/>
      <c r="CL112" s="808"/>
      <c r="CM112" s="802" t="s">
        <v>450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443</v>
      </c>
      <c r="DH112" s="804"/>
      <c r="DI112" s="804"/>
      <c r="DJ112" s="804"/>
      <c r="DK112" s="804"/>
      <c r="DL112" s="804" t="s">
        <v>443</v>
      </c>
      <c r="DM112" s="804"/>
      <c r="DN112" s="804"/>
      <c r="DO112" s="804"/>
      <c r="DP112" s="804"/>
      <c r="DQ112" s="804" t="s">
        <v>443</v>
      </c>
      <c r="DR112" s="804"/>
      <c r="DS112" s="804"/>
      <c r="DT112" s="804"/>
      <c r="DU112" s="804"/>
      <c r="DV112" s="781" t="s">
        <v>443</v>
      </c>
      <c r="DW112" s="781"/>
      <c r="DX112" s="781"/>
      <c r="DY112" s="781"/>
      <c r="DZ112" s="782"/>
    </row>
    <row r="113" spans="1:130" s="210" customFormat="1" ht="26.25" customHeight="1" x14ac:dyDescent="0.15">
      <c r="A113" s="901"/>
      <c r="B113" s="902"/>
      <c r="C113" s="739" t="s">
        <v>451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44666</v>
      </c>
      <c r="AB113" s="906"/>
      <c r="AC113" s="906"/>
      <c r="AD113" s="906"/>
      <c r="AE113" s="907"/>
      <c r="AF113" s="908">
        <v>46680</v>
      </c>
      <c r="AG113" s="906"/>
      <c r="AH113" s="906"/>
      <c r="AI113" s="906"/>
      <c r="AJ113" s="907"/>
      <c r="AK113" s="908">
        <v>48528</v>
      </c>
      <c r="AL113" s="906"/>
      <c r="AM113" s="906"/>
      <c r="AN113" s="906"/>
      <c r="AO113" s="907"/>
      <c r="AP113" s="909">
        <v>1.5</v>
      </c>
      <c r="AQ113" s="910"/>
      <c r="AR113" s="910"/>
      <c r="AS113" s="910"/>
      <c r="AT113" s="911"/>
      <c r="AU113" s="919"/>
      <c r="AV113" s="920"/>
      <c r="AW113" s="920"/>
      <c r="AX113" s="920"/>
      <c r="AY113" s="920"/>
      <c r="AZ113" s="802" t="s">
        <v>452</v>
      </c>
      <c r="BA113" s="739"/>
      <c r="BB113" s="739"/>
      <c r="BC113" s="739"/>
      <c r="BD113" s="739"/>
      <c r="BE113" s="739"/>
      <c r="BF113" s="739"/>
      <c r="BG113" s="739"/>
      <c r="BH113" s="739"/>
      <c r="BI113" s="739"/>
      <c r="BJ113" s="739"/>
      <c r="BK113" s="739"/>
      <c r="BL113" s="739"/>
      <c r="BM113" s="739"/>
      <c r="BN113" s="739"/>
      <c r="BO113" s="739"/>
      <c r="BP113" s="740"/>
      <c r="BQ113" s="803">
        <v>152476</v>
      </c>
      <c r="BR113" s="804"/>
      <c r="BS113" s="804"/>
      <c r="BT113" s="804"/>
      <c r="BU113" s="804"/>
      <c r="BV113" s="804">
        <v>118608</v>
      </c>
      <c r="BW113" s="804"/>
      <c r="BX113" s="804"/>
      <c r="BY113" s="804"/>
      <c r="BZ113" s="804"/>
      <c r="CA113" s="804">
        <v>84703</v>
      </c>
      <c r="CB113" s="804"/>
      <c r="CC113" s="804"/>
      <c r="CD113" s="804"/>
      <c r="CE113" s="804"/>
      <c r="CF113" s="862">
        <v>2.6</v>
      </c>
      <c r="CG113" s="863"/>
      <c r="CH113" s="863"/>
      <c r="CI113" s="863"/>
      <c r="CJ113" s="863"/>
      <c r="CK113" s="914"/>
      <c r="CL113" s="808"/>
      <c r="CM113" s="802" t="s">
        <v>453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443</v>
      </c>
      <c r="DH113" s="767"/>
      <c r="DI113" s="767"/>
      <c r="DJ113" s="767"/>
      <c r="DK113" s="768"/>
      <c r="DL113" s="769" t="s">
        <v>442</v>
      </c>
      <c r="DM113" s="767"/>
      <c r="DN113" s="767"/>
      <c r="DO113" s="767"/>
      <c r="DP113" s="768"/>
      <c r="DQ113" s="769" t="s">
        <v>443</v>
      </c>
      <c r="DR113" s="767"/>
      <c r="DS113" s="767"/>
      <c r="DT113" s="767"/>
      <c r="DU113" s="768"/>
      <c r="DV113" s="811" t="s">
        <v>443</v>
      </c>
      <c r="DW113" s="812"/>
      <c r="DX113" s="812"/>
      <c r="DY113" s="812"/>
      <c r="DZ113" s="813"/>
    </row>
    <row r="114" spans="1:130" s="210" customFormat="1" ht="26.25" customHeight="1" x14ac:dyDescent="0.15">
      <c r="A114" s="901"/>
      <c r="B114" s="902"/>
      <c r="C114" s="739" t="s">
        <v>454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26461</v>
      </c>
      <c r="AB114" s="767"/>
      <c r="AC114" s="767"/>
      <c r="AD114" s="767"/>
      <c r="AE114" s="768"/>
      <c r="AF114" s="769">
        <v>29228</v>
      </c>
      <c r="AG114" s="767"/>
      <c r="AH114" s="767"/>
      <c r="AI114" s="767"/>
      <c r="AJ114" s="768"/>
      <c r="AK114" s="769">
        <v>36910</v>
      </c>
      <c r="AL114" s="767"/>
      <c r="AM114" s="767"/>
      <c r="AN114" s="767"/>
      <c r="AO114" s="768"/>
      <c r="AP114" s="811">
        <v>1.1000000000000001</v>
      </c>
      <c r="AQ114" s="812"/>
      <c r="AR114" s="812"/>
      <c r="AS114" s="812"/>
      <c r="AT114" s="813"/>
      <c r="AU114" s="919"/>
      <c r="AV114" s="920"/>
      <c r="AW114" s="920"/>
      <c r="AX114" s="920"/>
      <c r="AY114" s="920"/>
      <c r="AZ114" s="802" t="s">
        <v>455</v>
      </c>
      <c r="BA114" s="739"/>
      <c r="BB114" s="739"/>
      <c r="BC114" s="739"/>
      <c r="BD114" s="739"/>
      <c r="BE114" s="739"/>
      <c r="BF114" s="739"/>
      <c r="BG114" s="739"/>
      <c r="BH114" s="739"/>
      <c r="BI114" s="739"/>
      <c r="BJ114" s="739"/>
      <c r="BK114" s="739"/>
      <c r="BL114" s="739"/>
      <c r="BM114" s="739"/>
      <c r="BN114" s="739"/>
      <c r="BO114" s="739"/>
      <c r="BP114" s="740"/>
      <c r="BQ114" s="803">
        <v>280351</v>
      </c>
      <c r="BR114" s="804"/>
      <c r="BS114" s="804"/>
      <c r="BT114" s="804"/>
      <c r="BU114" s="804"/>
      <c r="BV114" s="804">
        <v>211836</v>
      </c>
      <c r="BW114" s="804"/>
      <c r="BX114" s="804"/>
      <c r="BY114" s="804"/>
      <c r="BZ114" s="804"/>
      <c r="CA114" s="804">
        <v>237680</v>
      </c>
      <c r="CB114" s="804"/>
      <c r="CC114" s="804"/>
      <c r="CD114" s="804"/>
      <c r="CE114" s="804"/>
      <c r="CF114" s="862">
        <v>7.2</v>
      </c>
      <c r="CG114" s="863"/>
      <c r="CH114" s="863"/>
      <c r="CI114" s="863"/>
      <c r="CJ114" s="863"/>
      <c r="CK114" s="914"/>
      <c r="CL114" s="808"/>
      <c r="CM114" s="802" t="s">
        <v>456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443</v>
      </c>
      <c r="DH114" s="767"/>
      <c r="DI114" s="767"/>
      <c r="DJ114" s="767"/>
      <c r="DK114" s="768"/>
      <c r="DL114" s="769" t="s">
        <v>442</v>
      </c>
      <c r="DM114" s="767"/>
      <c r="DN114" s="767"/>
      <c r="DO114" s="767"/>
      <c r="DP114" s="768"/>
      <c r="DQ114" s="769" t="s">
        <v>443</v>
      </c>
      <c r="DR114" s="767"/>
      <c r="DS114" s="767"/>
      <c r="DT114" s="767"/>
      <c r="DU114" s="768"/>
      <c r="DV114" s="811" t="s">
        <v>443</v>
      </c>
      <c r="DW114" s="812"/>
      <c r="DX114" s="812"/>
      <c r="DY114" s="812"/>
      <c r="DZ114" s="813"/>
    </row>
    <row r="115" spans="1:130" s="210" customFormat="1" ht="26.25" customHeight="1" x14ac:dyDescent="0.15">
      <c r="A115" s="901"/>
      <c r="B115" s="902"/>
      <c r="C115" s="739" t="s">
        <v>457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443</v>
      </c>
      <c r="AB115" s="906"/>
      <c r="AC115" s="906"/>
      <c r="AD115" s="906"/>
      <c r="AE115" s="907"/>
      <c r="AF115" s="908" t="s">
        <v>443</v>
      </c>
      <c r="AG115" s="906"/>
      <c r="AH115" s="906"/>
      <c r="AI115" s="906"/>
      <c r="AJ115" s="907"/>
      <c r="AK115" s="908" t="s">
        <v>443</v>
      </c>
      <c r="AL115" s="906"/>
      <c r="AM115" s="906"/>
      <c r="AN115" s="906"/>
      <c r="AO115" s="907"/>
      <c r="AP115" s="909" t="s">
        <v>443</v>
      </c>
      <c r="AQ115" s="910"/>
      <c r="AR115" s="910"/>
      <c r="AS115" s="910"/>
      <c r="AT115" s="911"/>
      <c r="AU115" s="919"/>
      <c r="AV115" s="920"/>
      <c r="AW115" s="920"/>
      <c r="AX115" s="920"/>
      <c r="AY115" s="920"/>
      <c r="AZ115" s="802" t="s">
        <v>458</v>
      </c>
      <c r="BA115" s="739"/>
      <c r="BB115" s="739"/>
      <c r="BC115" s="739"/>
      <c r="BD115" s="739"/>
      <c r="BE115" s="739"/>
      <c r="BF115" s="739"/>
      <c r="BG115" s="739"/>
      <c r="BH115" s="739"/>
      <c r="BI115" s="739"/>
      <c r="BJ115" s="739"/>
      <c r="BK115" s="739"/>
      <c r="BL115" s="739"/>
      <c r="BM115" s="739"/>
      <c r="BN115" s="739"/>
      <c r="BO115" s="739"/>
      <c r="BP115" s="740"/>
      <c r="BQ115" s="803" t="s">
        <v>442</v>
      </c>
      <c r="BR115" s="804"/>
      <c r="BS115" s="804"/>
      <c r="BT115" s="804"/>
      <c r="BU115" s="804"/>
      <c r="BV115" s="804" t="s">
        <v>443</v>
      </c>
      <c r="BW115" s="804"/>
      <c r="BX115" s="804"/>
      <c r="BY115" s="804"/>
      <c r="BZ115" s="804"/>
      <c r="CA115" s="804" t="s">
        <v>442</v>
      </c>
      <c r="CB115" s="804"/>
      <c r="CC115" s="804"/>
      <c r="CD115" s="804"/>
      <c r="CE115" s="804"/>
      <c r="CF115" s="862" t="s">
        <v>443</v>
      </c>
      <c r="CG115" s="863"/>
      <c r="CH115" s="863"/>
      <c r="CI115" s="863"/>
      <c r="CJ115" s="863"/>
      <c r="CK115" s="914"/>
      <c r="CL115" s="808"/>
      <c r="CM115" s="802" t="s">
        <v>459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443</v>
      </c>
      <c r="DH115" s="767"/>
      <c r="DI115" s="767"/>
      <c r="DJ115" s="767"/>
      <c r="DK115" s="768"/>
      <c r="DL115" s="769" t="s">
        <v>443</v>
      </c>
      <c r="DM115" s="767"/>
      <c r="DN115" s="767"/>
      <c r="DO115" s="767"/>
      <c r="DP115" s="768"/>
      <c r="DQ115" s="769" t="s">
        <v>442</v>
      </c>
      <c r="DR115" s="767"/>
      <c r="DS115" s="767"/>
      <c r="DT115" s="767"/>
      <c r="DU115" s="768"/>
      <c r="DV115" s="811" t="s">
        <v>442</v>
      </c>
      <c r="DW115" s="812"/>
      <c r="DX115" s="812"/>
      <c r="DY115" s="812"/>
      <c r="DZ115" s="813"/>
    </row>
    <row r="116" spans="1:130" s="210" customFormat="1" ht="26.25" customHeight="1" x14ac:dyDescent="0.15">
      <c r="A116" s="903"/>
      <c r="B116" s="904"/>
      <c r="C116" s="826" t="s">
        <v>460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443</v>
      </c>
      <c r="AB116" s="767"/>
      <c r="AC116" s="767"/>
      <c r="AD116" s="767"/>
      <c r="AE116" s="768"/>
      <c r="AF116" s="769" t="s">
        <v>443</v>
      </c>
      <c r="AG116" s="767"/>
      <c r="AH116" s="767"/>
      <c r="AI116" s="767"/>
      <c r="AJ116" s="768"/>
      <c r="AK116" s="769" t="s">
        <v>443</v>
      </c>
      <c r="AL116" s="767"/>
      <c r="AM116" s="767"/>
      <c r="AN116" s="767"/>
      <c r="AO116" s="768"/>
      <c r="AP116" s="811" t="s">
        <v>442</v>
      </c>
      <c r="AQ116" s="812"/>
      <c r="AR116" s="812"/>
      <c r="AS116" s="812"/>
      <c r="AT116" s="813"/>
      <c r="AU116" s="919"/>
      <c r="AV116" s="920"/>
      <c r="AW116" s="920"/>
      <c r="AX116" s="920"/>
      <c r="AY116" s="920"/>
      <c r="AZ116" s="896" t="s">
        <v>461</v>
      </c>
      <c r="BA116" s="897"/>
      <c r="BB116" s="897"/>
      <c r="BC116" s="897"/>
      <c r="BD116" s="897"/>
      <c r="BE116" s="897"/>
      <c r="BF116" s="897"/>
      <c r="BG116" s="897"/>
      <c r="BH116" s="897"/>
      <c r="BI116" s="897"/>
      <c r="BJ116" s="897"/>
      <c r="BK116" s="897"/>
      <c r="BL116" s="897"/>
      <c r="BM116" s="897"/>
      <c r="BN116" s="897"/>
      <c r="BO116" s="897"/>
      <c r="BP116" s="898"/>
      <c r="BQ116" s="803" t="s">
        <v>443</v>
      </c>
      <c r="BR116" s="804"/>
      <c r="BS116" s="804"/>
      <c r="BT116" s="804"/>
      <c r="BU116" s="804"/>
      <c r="BV116" s="804" t="s">
        <v>443</v>
      </c>
      <c r="BW116" s="804"/>
      <c r="BX116" s="804"/>
      <c r="BY116" s="804"/>
      <c r="BZ116" s="804"/>
      <c r="CA116" s="804" t="s">
        <v>443</v>
      </c>
      <c r="CB116" s="804"/>
      <c r="CC116" s="804"/>
      <c r="CD116" s="804"/>
      <c r="CE116" s="804"/>
      <c r="CF116" s="862" t="s">
        <v>443</v>
      </c>
      <c r="CG116" s="863"/>
      <c r="CH116" s="863"/>
      <c r="CI116" s="863"/>
      <c r="CJ116" s="863"/>
      <c r="CK116" s="914"/>
      <c r="CL116" s="808"/>
      <c r="CM116" s="802" t="s">
        <v>462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443</v>
      </c>
      <c r="DH116" s="767"/>
      <c r="DI116" s="767"/>
      <c r="DJ116" s="767"/>
      <c r="DK116" s="768"/>
      <c r="DL116" s="769" t="s">
        <v>442</v>
      </c>
      <c r="DM116" s="767"/>
      <c r="DN116" s="767"/>
      <c r="DO116" s="767"/>
      <c r="DP116" s="768"/>
      <c r="DQ116" s="769" t="s">
        <v>443</v>
      </c>
      <c r="DR116" s="767"/>
      <c r="DS116" s="767"/>
      <c r="DT116" s="767"/>
      <c r="DU116" s="768"/>
      <c r="DV116" s="811" t="s">
        <v>443</v>
      </c>
      <c r="DW116" s="812"/>
      <c r="DX116" s="812"/>
      <c r="DY116" s="812"/>
      <c r="DZ116" s="813"/>
    </row>
    <row r="117" spans="1:130" s="210" customFormat="1" ht="26.25" customHeight="1" x14ac:dyDescent="0.15">
      <c r="A117" s="882" t="s">
        <v>192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463</v>
      </c>
      <c r="Z117" s="884"/>
      <c r="AA117" s="889">
        <v>474370</v>
      </c>
      <c r="AB117" s="890"/>
      <c r="AC117" s="890"/>
      <c r="AD117" s="890"/>
      <c r="AE117" s="891"/>
      <c r="AF117" s="892">
        <v>472086</v>
      </c>
      <c r="AG117" s="890"/>
      <c r="AH117" s="890"/>
      <c r="AI117" s="890"/>
      <c r="AJ117" s="891"/>
      <c r="AK117" s="892">
        <v>478387</v>
      </c>
      <c r="AL117" s="890"/>
      <c r="AM117" s="890"/>
      <c r="AN117" s="890"/>
      <c r="AO117" s="891"/>
      <c r="AP117" s="893"/>
      <c r="AQ117" s="894"/>
      <c r="AR117" s="894"/>
      <c r="AS117" s="894"/>
      <c r="AT117" s="895"/>
      <c r="AU117" s="919"/>
      <c r="AV117" s="920"/>
      <c r="AW117" s="920"/>
      <c r="AX117" s="920"/>
      <c r="AY117" s="920"/>
      <c r="AZ117" s="850" t="s">
        <v>464</v>
      </c>
      <c r="BA117" s="851"/>
      <c r="BB117" s="851"/>
      <c r="BC117" s="851"/>
      <c r="BD117" s="851"/>
      <c r="BE117" s="851"/>
      <c r="BF117" s="851"/>
      <c r="BG117" s="851"/>
      <c r="BH117" s="851"/>
      <c r="BI117" s="851"/>
      <c r="BJ117" s="851"/>
      <c r="BK117" s="851"/>
      <c r="BL117" s="851"/>
      <c r="BM117" s="851"/>
      <c r="BN117" s="851"/>
      <c r="BO117" s="851"/>
      <c r="BP117" s="852"/>
      <c r="BQ117" s="803" t="s">
        <v>465</v>
      </c>
      <c r="BR117" s="804"/>
      <c r="BS117" s="804"/>
      <c r="BT117" s="804"/>
      <c r="BU117" s="804"/>
      <c r="BV117" s="804" t="s">
        <v>466</v>
      </c>
      <c r="BW117" s="804"/>
      <c r="BX117" s="804"/>
      <c r="BY117" s="804"/>
      <c r="BZ117" s="804"/>
      <c r="CA117" s="804" t="s">
        <v>467</v>
      </c>
      <c r="CB117" s="804"/>
      <c r="CC117" s="804"/>
      <c r="CD117" s="804"/>
      <c r="CE117" s="804"/>
      <c r="CF117" s="862" t="s">
        <v>468</v>
      </c>
      <c r="CG117" s="863"/>
      <c r="CH117" s="863"/>
      <c r="CI117" s="863"/>
      <c r="CJ117" s="863"/>
      <c r="CK117" s="914"/>
      <c r="CL117" s="808"/>
      <c r="CM117" s="802" t="s">
        <v>469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442</v>
      </c>
      <c r="DH117" s="767"/>
      <c r="DI117" s="767"/>
      <c r="DJ117" s="767"/>
      <c r="DK117" s="768"/>
      <c r="DL117" s="769" t="s">
        <v>470</v>
      </c>
      <c r="DM117" s="767"/>
      <c r="DN117" s="767"/>
      <c r="DO117" s="767"/>
      <c r="DP117" s="768"/>
      <c r="DQ117" s="769" t="s">
        <v>465</v>
      </c>
      <c r="DR117" s="767"/>
      <c r="DS117" s="767"/>
      <c r="DT117" s="767"/>
      <c r="DU117" s="768"/>
      <c r="DV117" s="811" t="s">
        <v>468</v>
      </c>
      <c r="DW117" s="812"/>
      <c r="DX117" s="812"/>
      <c r="DY117" s="812"/>
      <c r="DZ117" s="813"/>
    </row>
    <row r="118" spans="1:130" s="210" customFormat="1" ht="26.25" customHeight="1" x14ac:dyDescent="0.15">
      <c r="A118" s="882" t="s">
        <v>436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433</v>
      </c>
      <c r="AB118" s="883"/>
      <c r="AC118" s="883"/>
      <c r="AD118" s="883"/>
      <c r="AE118" s="884"/>
      <c r="AF118" s="885" t="s">
        <v>434</v>
      </c>
      <c r="AG118" s="883"/>
      <c r="AH118" s="883"/>
      <c r="AI118" s="883"/>
      <c r="AJ118" s="884"/>
      <c r="AK118" s="885" t="s">
        <v>314</v>
      </c>
      <c r="AL118" s="883"/>
      <c r="AM118" s="883"/>
      <c r="AN118" s="883"/>
      <c r="AO118" s="884"/>
      <c r="AP118" s="886" t="s">
        <v>435</v>
      </c>
      <c r="AQ118" s="887"/>
      <c r="AR118" s="887"/>
      <c r="AS118" s="887"/>
      <c r="AT118" s="888"/>
      <c r="AU118" s="919"/>
      <c r="AV118" s="920"/>
      <c r="AW118" s="920"/>
      <c r="AX118" s="920"/>
      <c r="AY118" s="920"/>
      <c r="AZ118" s="825" t="s">
        <v>471</v>
      </c>
      <c r="BA118" s="826"/>
      <c r="BB118" s="826"/>
      <c r="BC118" s="826"/>
      <c r="BD118" s="826"/>
      <c r="BE118" s="826"/>
      <c r="BF118" s="826"/>
      <c r="BG118" s="826"/>
      <c r="BH118" s="826"/>
      <c r="BI118" s="826"/>
      <c r="BJ118" s="826"/>
      <c r="BK118" s="826"/>
      <c r="BL118" s="826"/>
      <c r="BM118" s="826"/>
      <c r="BN118" s="826"/>
      <c r="BO118" s="826"/>
      <c r="BP118" s="827"/>
      <c r="BQ118" s="866" t="s">
        <v>470</v>
      </c>
      <c r="BR118" s="832"/>
      <c r="BS118" s="832"/>
      <c r="BT118" s="832"/>
      <c r="BU118" s="832"/>
      <c r="BV118" s="832" t="s">
        <v>472</v>
      </c>
      <c r="BW118" s="832"/>
      <c r="BX118" s="832"/>
      <c r="BY118" s="832"/>
      <c r="BZ118" s="832"/>
      <c r="CA118" s="832" t="s">
        <v>473</v>
      </c>
      <c r="CB118" s="832"/>
      <c r="CC118" s="832"/>
      <c r="CD118" s="832"/>
      <c r="CE118" s="832"/>
      <c r="CF118" s="862" t="s">
        <v>467</v>
      </c>
      <c r="CG118" s="863"/>
      <c r="CH118" s="863"/>
      <c r="CI118" s="863"/>
      <c r="CJ118" s="863"/>
      <c r="CK118" s="914"/>
      <c r="CL118" s="808"/>
      <c r="CM118" s="802" t="s">
        <v>474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442</v>
      </c>
      <c r="DH118" s="767"/>
      <c r="DI118" s="767"/>
      <c r="DJ118" s="767"/>
      <c r="DK118" s="768"/>
      <c r="DL118" s="769" t="s">
        <v>470</v>
      </c>
      <c r="DM118" s="767"/>
      <c r="DN118" s="767"/>
      <c r="DO118" s="767"/>
      <c r="DP118" s="768"/>
      <c r="DQ118" s="769" t="s">
        <v>475</v>
      </c>
      <c r="DR118" s="767"/>
      <c r="DS118" s="767"/>
      <c r="DT118" s="767"/>
      <c r="DU118" s="768"/>
      <c r="DV118" s="811" t="s">
        <v>442</v>
      </c>
      <c r="DW118" s="812"/>
      <c r="DX118" s="812"/>
      <c r="DY118" s="812"/>
      <c r="DZ118" s="813"/>
    </row>
    <row r="119" spans="1:130" s="210" customFormat="1" ht="26.25" customHeight="1" x14ac:dyDescent="0.15">
      <c r="A119" s="805" t="s">
        <v>439</v>
      </c>
      <c r="B119" s="806"/>
      <c r="C119" s="847" t="s">
        <v>440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472</v>
      </c>
      <c r="AB119" s="876"/>
      <c r="AC119" s="876"/>
      <c r="AD119" s="876"/>
      <c r="AE119" s="877"/>
      <c r="AF119" s="878" t="s">
        <v>476</v>
      </c>
      <c r="AG119" s="876"/>
      <c r="AH119" s="876"/>
      <c r="AI119" s="876"/>
      <c r="AJ119" s="877"/>
      <c r="AK119" s="878" t="s">
        <v>467</v>
      </c>
      <c r="AL119" s="876"/>
      <c r="AM119" s="876"/>
      <c r="AN119" s="876"/>
      <c r="AO119" s="877"/>
      <c r="AP119" s="879" t="s">
        <v>467</v>
      </c>
      <c r="AQ119" s="880"/>
      <c r="AR119" s="880"/>
      <c r="AS119" s="880"/>
      <c r="AT119" s="881"/>
      <c r="AU119" s="921"/>
      <c r="AV119" s="922"/>
      <c r="AW119" s="922"/>
      <c r="AX119" s="922"/>
      <c r="AY119" s="922"/>
      <c r="AZ119" s="233" t="s">
        <v>192</v>
      </c>
      <c r="BA119" s="233"/>
      <c r="BB119" s="233"/>
      <c r="BC119" s="233"/>
      <c r="BD119" s="233"/>
      <c r="BE119" s="233"/>
      <c r="BF119" s="233"/>
      <c r="BG119" s="233"/>
      <c r="BH119" s="233"/>
      <c r="BI119" s="233"/>
      <c r="BJ119" s="233"/>
      <c r="BK119" s="233"/>
      <c r="BL119" s="233"/>
      <c r="BM119" s="233"/>
      <c r="BN119" s="233"/>
      <c r="BO119" s="864" t="s">
        <v>477</v>
      </c>
      <c r="BP119" s="865"/>
      <c r="BQ119" s="866">
        <v>6549701</v>
      </c>
      <c r="BR119" s="832"/>
      <c r="BS119" s="832"/>
      <c r="BT119" s="832"/>
      <c r="BU119" s="832"/>
      <c r="BV119" s="832">
        <v>6302433</v>
      </c>
      <c r="BW119" s="832"/>
      <c r="BX119" s="832"/>
      <c r="BY119" s="832"/>
      <c r="BZ119" s="832"/>
      <c r="CA119" s="832">
        <v>6077181</v>
      </c>
      <c r="CB119" s="832"/>
      <c r="CC119" s="832"/>
      <c r="CD119" s="832"/>
      <c r="CE119" s="832"/>
      <c r="CF119" s="735"/>
      <c r="CG119" s="736"/>
      <c r="CH119" s="736"/>
      <c r="CI119" s="736"/>
      <c r="CJ119" s="821"/>
      <c r="CK119" s="915"/>
      <c r="CL119" s="810"/>
      <c r="CM119" s="825" t="s">
        <v>478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467</v>
      </c>
      <c r="DH119" s="751"/>
      <c r="DI119" s="751"/>
      <c r="DJ119" s="751"/>
      <c r="DK119" s="752"/>
      <c r="DL119" s="753" t="s">
        <v>442</v>
      </c>
      <c r="DM119" s="751"/>
      <c r="DN119" s="751"/>
      <c r="DO119" s="751"/>
      <c r="DP119" s="752"/>
      <c r="DQ119" s="753" t="s">
        <v>470</v>
      </c>
      <c r="DR119" s="751"/>
      <c r="DS119" s="751"/>
      <c r="DT119" s="751"/>
      <c r="DU119" s="752"/>
      <c r="DV119" s="835" t="s">
        <v>442</v>
      </c>
      <c r="DW119" s="836"/>
      <c r="DX119" s="836"/>
      <c r="DY119" s="836"/>
      <c r="DZ119" s="837"/>
    </row>
    <row r="120" spans="1:130" s="210" customFormat="1" ht="26.25" customHeight="1" x14ac:dyDescent="0.15">
      <c r="A120" s="807"/>
      <c r="B120" s="808"/>
      <c r="C120" s="802" t="s">
        <v>446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442</v>
      </c>
      <c r="AB120" s="767"/>
      <c r="AC120" s="767"/>
      <c r="AD120" s="767"/>
      <c r="AE120" s="768"/>
      <c r="AF120" s="769" t="s">
        <v>467</v>
      </c>
      <c r="AG120" s="767"/>
      <c r="AH120" s="767"/>
      <c r="AI120" s="767"/>
      <c r="AJ120" s="768"/>
      <c r="AK120" s="769" t="s">
        <v>465</v>
      </c>
      <c r="AL120" s="767"/>
      <c r="AM120" s="767"/>
      <c r="AN120" s="767"/>
      <c r="AO120" s="768"/>
      <c r="AP120" s="811" t="s">
        <v>475</v>
      </c>
      <c r="AQ120" s="812"/>
      <c r="AR120" s="812"/>
      <c r="AS120" s="812"/>
      <c r="AT120" s="813"/>
      <c r="AU120" s="867" t="s">
        <v>479</v>
      </c>
      <c r="AV120" s="868"/>
      <c r="AW120" s="868"/>
      <c r="AX120" s="868"/>
      <c r="AY120" s="869"/>
      <c r="AZ120" s="847" t="s">
        <v>480</v>
      </c>
      <c r="BA120" s="795"/>
      <c r="BB120" s="795"/>
      <c r="BC120" s="795"/>
      <c r="BD120" s="795"/>
      <c r="BE120" s="795"/>
      <c r="BF120" s="795"/>
      <c r="BG120" s="795"/>
      <c r="BH120" s="795"/>
      <c r="BI120" s="795"/>
      <c r="BJ120" s="795"/>
      <c r="BK120" s="795"/>
      <c r="BL120" s="795"/>
      <c r="BM120" s="795"/>
      <c r="BN120" s="795"/>
      <c r="BO120" s="795"/>
      <c r="BP120" s="796"/>
      <c r="BQ120" s="848">
        <v>3759787</v>
      </c>
      <c r="BR120" s="829"/>
      <c r="BS120" s="829"/>
      <c r="BT120" s="829"/>
      <c r="BU120" s="829"/>
      <c r="BV120" s="829">
        <v>4565648</v>
      </c>
      <c r="BW120" s="829"/>
      <c r="BX120" s="829"/>
      <c r="BY120" s="829"/>
      <c r="BZ120" s="829"/>
      <c r="CA120" s="829">
        <v>4912881</v>
      </c>
      <c r="CB120" s="829"/>
      <c r="CC120" s="829"/>
      <c r="CD120" s="829"/>
      <c r="CE120" s="829"/>
      <c r="CF120" s="853">
        <v>148.1</v>
      </c>
      <c r="CG120" s="854"/>
      <c r="CH120" s="854"/>
      <c r="CI120" s="854"/>
      <c r="CJ120" s="854"/>
      <c r="CK120" s="855" t="s">
        <v>481</v>
      </c>
      <c r="CL120" s="839"/>
      <c r="CM120" s="839"/>
      <c r="CN120" s="839"/>
      <c r="CO120" s="840"/>
      <c r="CP120" s="859" t="s">
        <v>482</v>
      </c>
      <c r="CQ120" s="860"/>
      <c r="CR120" s="860"/>
      <c r="CS120" s="860"/>
      <c r="CT120" s="860"/>
      <c r="CU120" s="860"/>
      <c r="CV120" s="860"/>
      <c r="CW120" s="860"/>
      <c r="CX120" s="860"/>
      <c r="CY120" s="860"/>
      <c r="CZ120" s="860"/>
      <c r="DA120" s="860"/>
      <c r="DB120" s="860"/>
      <c r="DC120" s="860"/>
      <c r="DD120" s="860"/>
      <c r="DE120" s="860"/>
      <c r="DF120" s="861"/>
      <c r="DG120" s="848">
        <v>833230</v>
      </c>
      <c r="DH120" s="829"/>
      <c r="DI120" s="829"/>
      <c r="DJ120" s="829"/>
      <c r="DK120" s="829"/>
      <c r="DL120" s="829">
        <v>893537</v>
      </c>
      <c r="DM120" s="829"/>
      <c r="DN120" s="829"/>
      <c r="DO120" s="829"/>
      <c r="DP120" s="829"/>
      <c r="DQ120" s="829">
        <v>948153</v>
      </c>
      <c r="DR120" s="829"/>
      <c r="DS120" s="829"/>
      <c r="DT120" s="829"/>
      <c r="DU120" s="829"/>
      <c r="DV120" s="830">
        <v>28.6</v>
      </c>
      <c r="DW120" s="830"/>
      <c r="DX120" s="830"/>
      <c r="DY120" s="830"/>
      <c r="DZ120" s="831"/>
    </row>
    <row r="121" spans="1:130" s="210" customFormat="1" ht="26.25" customHeight="1" x14ac:dyDescent="0.15">
      <c r="A121" s="807"/>
      <c r="B121" s="808"/>
      <c r="C121" s="850" t="s">
        <v>483</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467</v>
      </c>
      <c r="AB121" s="767"/>
      <c r="AC121" s="767"/>
      <c r="AD121" s="767"/>
      <c r="AE121" s="768"/>
      <c r="AF121" s="769" t="s">
        <v>470</v>
      </c>
      <c r="AG121" s="767"/>
      <c r="AH121" s="767"/>
      <c r="AI121" s="767"/>
      <c r="AJ121" s="768"/>
      <c r="AK121" s="769" t="s">
        <v>442</v>
      </c>
      <c r="AL121" s="767"/>
      <c r="AM121" s="767"/>
      <c r="AN121" s="767"/>
      <c r="AO121" s="768"/>
      <c r="AP121" s="811" t="s">
        <v>475</v>
      </c>
      <c r="AQ121" s="812"/>
      <c r="AR121" s="812"/>
      <c r="AS121" s="812"/>
      <c r="AT121" s="813"/>
      <c r="AU121" s="870"/>
      <c r="AV121" s="871"/>
      <c r="AW121" s="871"/>
      <c r="AX121" s="871"/>
      <c r="AY121" s="872"/>
      <c r="AZ121" s="802" t="s">
        <v>484</v>
      </c>
      <c r="BA121" s="739"/>
      <c r="BB121" s="739"/>
      <c r="BC121" s="739"/>
      <c r="BD121" s="739"/>
      <c r="BE121" s="739"/>
      <c r="BF121" s="739"/>
      <c r="BG121" s="739"/>
      <c r="BH121" s="739"/>
      <c r="BI121" s="739"/>
      <c r="BJ121" s="739"/>
      <c r="BK121" s="739"/>
      <c r="BL121" s="739"/>
      <c r="BM121" s="739"/>
      <c r="BN121" s="739"/>
      <c r="BO121" s="739"/>
      <c r="BP121" s="740"/>
      <c r="BQ121" s="803">
        <v>37461</v>
      </c>
      <c r="BR121" s="804"/>
      <c r="BS121" s="804"/>
      <c r="BT121" s="804"/>
      <c r="BU121" s="804"/>
      <c r="BV121" s="804">
        <v>37461</v>
      </c>
      <c r="BW121" s="804"/>
      <c r="BX121" s="804"/>
      <c r="BY121" s="804"/>
      <c r="BZ121" s="804"/>
      <c r="CA121" s="804">
        <v>31864</v>
      </c>
      <c r="CB121" s="804"/>
      <c r="CC121" s="804"/>
      <c r="CD121" s="804"/>
      <c r="CE121" s="804"/>
      <c r="CF121" s="862">
        <v>1</v>
      </c>
      <c r="CG121" s="863"/>
      <c r="CH121" s="863"/>
      <c r="CI121" s="863"/>
      <c r="CJ121" s="863"/>
      <c r="CK121" s="856"/>
      <c r="CL121" s="842"/>
      <c r="CM121" s="842"/>
      <c r="CN121" s="842"/>
      <c r="CO121" s="843"/>
      <c r="CP121" s="822" t="s">
        <v>485</v>
      </c>
      <c r="CQ121" s="823"/>
      <c r="CR121" s="823"/>
      <c r="CS121" s="823"/>
      <c r="CT121" s="823"/>
      <c r="CU121" s="823"/>
      <c r="CV121" s="823"/>
      <c r="CW121" s="823"/>
      <c r="CX121" s="823"/>
      <c r="CY121" s="823"/>
      <c r="CZ121" s="823"/>
      <c r="DA121" s="823"/>
      <c r="DB121" s="823"/>
      <c r="DC121" s="823"/>
      <c r="DD121" s="823"/>
      <c r="DE121" s="823"/>
      <c r="DF121" s="824"/>
      <c r="DG121" s="803" t="s">
        <v>442</v>
      </c>
      <c r="DH121" s="804"/>
      <c r="DI121" s="804"/>
      <c r="DJ121" s="804"/>
      <c r="DK121" s="804"/>
      <c r="DL121" s="804" t="s">
        <v>442</v>
      </c>
      <c r="DM121" s="804"/>
      <c r="DN121" s="804"/>
      <c r="DO121" s="804"/>
      <c r="DP121" s="804"/>
      <c r="DQ121" s="804" t="s">
        <v>442</v>
      </c>
      <c r="DR121" s="804"/>
      <c r="DS121" s="804"/>
      <c r="DT121" s="804"/>
      <c r="DU121" s="804"/>
      <c r="DV121" s="781" t="s">
        <v>442</v>
      </c>
      <c r="DW121" s="781"/>
      <c r="DX121" s="781"/>
      <c r="DY121" s="781"/>
      <c r="DZ121" s="782"/>
    </row>
    <row r="122" spans="1:130" s="210" customFormat="1" ht="26.25" customHeight="1" x14ac:dyDescent="0.15">
      <c r="A122" s="807"/>
      <c r="B122" s="808"/>
      <c r="C122" s="802" t="s">
        <v>456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466</v>
      </c>
      <c r="AB122" s="767"/>
      <c r="AC122" s="767"/>
      <c r="AD122" s="767"/>
      <c r="AE122" s="768"/>
      <c r="AF122" s="769" t="s">
        <v>442</v>
      </c>
      <c r="AG122" s="767"/>
      <c r="AH122" s="767"/>
      <c r="AI122" s="767"/>
      <c r="AJ122" s="768"/>
      <c r="AK122" s="769" t="s">
        <v>470</v>
      </c>
      <c r="AL122" s="767"/>
      <c r="AM122" s="767"/>
      <c r="AN122" s="767"/>
      <c r="AO122" s="768"/>
      <c r="AP122" s="811" t="s">
        <v>442</v>
      </c>
      <c r="AQ122" s="812"/>
      <c r="AR122" s="812"/>
      <c r="AS122" s="812"/>
      <c r="AT122" s="813"/>
      <c r="AU122" s="870"/>
      <c r="AV122" s="871"/>
      <c r="AW122" s="871"/>
      <c r="AX122" s="871"/>
      <c r="AY122" s="872"/>
      <c r="AZ122" s="825" t="s">
        <v>486</v>
      </c>
      <c r="BA122" s="826"/>
      <c r="BB122" s="826"/>
      <c r="BC122" s="826"/>
      <c r="BD122" s="826"/>
      <c r="BE122" s="826"/>
      <c r="BF122" s="826"/>
      <c r="BG122" s="826"/>
      <c r="BH122" s="826"/>
      <c r="BI122" s="826"/>
      <c r="BJ122" s="826"/>
      <c r="BK122" s="826"/>
      <c r="BL122" s="826"/>
      <c r="BM122" s="826"/>
      <c r="BN122" s="826"/>
      <c r="BO122" s="826"/>
      <c r="BP122" s="827"/>
      <c r="BQ122" s="866">
        <v>3659543</v>
      </c>
      <c r="BR122" s="832"/>
      <c r="BS122" s="832"/>
      <c r="BT122" s="832"/>
      <c r="BU122" s="832"/>
      <c r="BV122" s="832">
        <v>3574888</v>
      </c>
      <c r="BW122" s="832"/>
      <c r="BX122" s="832"/>
      <c r="BY122" s="832"/>
      <c r="BZ122" s="832"/>
      <c r="CA122" s="832">
        <v>3428170</v>
      </c>
      <c r="CB122" s="832"/>
      <c r="CC122" s="832"/>
      <c r="CD122" s="832"/>
      <c r="CE122" s="832"/>
      <c r="CF122" s="833">
        <v>103.3</v>
      </c>
      <c r="CG122" s="834"/>
      <c r="CH122" s="834"/>
      <c r="CI122" s="834"/>
      <c r="CJ122" s="834"/>
      <c r="CK122" s="856"/>
      <c r="CL122" s="842"/>
      <c r="CM122" s="842"/>
      <c r="CN122" s="842"/>
      <c r="CO122" s="843"/>
      <c r="CP122" s="822" t="s">
        <v>487</v>
      </c>
      <c r="CQ122" s="823"/>
      <c r="CR122" s="823"/>
      <c r="CS122" s="823"/>
      <c r="CT122" s="823"/>
      <c r="CU122" s="823"/>
      <c r="CV122" s="823"/>
      <c r="CW122" s="823"/>
      <c r="CX122" s="823"/>
      <c r="CY122" s="823"/>
      <c r="CZ122" s="823"/>
      <c r="DA122" s="823"/>
      <c r="DB122" s="823"/>
      <c r="DC122" s="823"/>
      <c r="DD122" s="823"/>
      <c r="DE122" s="823"/>
      <c r="DF122" s="824"/>
      <c r="DG122" s="803" t="s">
        <v>467</v>
      </c>
      <c r="DH122" s="804"/>
      <c r="DI122" s="804"/>
      <c r="DJ122" s="804"/>
      <c r="DK122" s="804"/>
      <c r="DL122" s="804" t="s">
        <v>442</v>
      </c>
      <c r="DM122" s="804"/>
      <c r="DN122" s="804"/>
      <c r="DO122" s="804"/>
      <c r="DP122" s="804"/>
      <c r="DQ122" s="804" t="s">
        <v>465</v>
      </c>
      <c r="DR122" s="804"/>
      <c r="DS122" s="804"/>
      <c r="DT122" s="804"/>
      <c r="DU122" s="804"/>
      <c r="DV122" s="781" t="s">
        <v>465</v>
      </c>
      <c r="DW122" s="781"/>
      <c r="DX122" s="781"/>
      <c r="DY122" s="781"/>
      <c r="DZ122" s="782"/>
    </row>
    <row r="123" spans="1:130" s="210" customFormat="1" ht="26.25" customHeight="1" x14ac:dyDescent="0.15">
      <c r="A123" s="807"/>
      <c r="B123" s="808"/>
      <c r="C123" s="802" t="s">
        <v>462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470</v>
      </c>
      <c r="AB123" s="767"/>
      <c r="AC123" s="767"/>
      <c r="AD123" s="767"/>
      <c r="AE123" s="768"/>
      <c r="AF123" s="769" t="s">
        <v>467</v>
      </c>
      <c r="AG123" s="767"/>
      <c r="AH123" s="767"/>
      <c r="AI123" s="767"/>
      <c r="AJ123" s="768"/>
      <c r="AK123" s="769" t="s">
        <v>465</v>
      </c>
      <c r="AL123" s="767"/>
      <c r="AM123" s="767"/>
      <c r="AN123" s="767"/>
      <c r="AO123" s="768"/>
      <c r="AP123" s="811" t="s">
        <v>475</v>
      </c>
      <c r="AQ123" s="812"/>
      <c r="AR123" s="812"/>
      <c r="AS123" s="812"/>
      <c r="AT123" s="813"/>
      <c r="AU123" s="873"/>
      <c r="AV123" s="874"/>
      <c r="AW123" s="874"/>
      <c r="AX123" s="874"/>
      <c r="AY123" s="874"/>
      <c r="AZ123" s="233" t="s">
        <v>192</v>
      </c>
      <c r="BA123" s="233"/>
      <c r="BB123" s="233"/>
      <c r="BC123" s="233"/>
      <c r="BD123" s="233"/>
      <c r="BE123" s="233"/>
      <c r="BF123" s="233"/>
      <c r="BG123" s="233"/>
      <c r="BH123" s="233"/>
      <c r="BI123" s="233"/>
      <c r="BJ123" s="233"/>
      <c r="BK123" s="233"/>
      <c r="BL123" s="233"/>
      <c r="BM123" s="233"/>
      <c r="BN123" s="233"/>
      <c r="BO123" s="864" t="s">
        <v>488</v>
      </c>
      <c r="BP123" s="865"/>
      <c r="BQ123" s="819">
        <v>7456791</v>
      </c>
      <c r="BR123" s="820"/>
      <c r="BS123" s="820"/>
      <c r="BT123" s="820"/>
      <c r="BU123" s="820"/>
      <c r="BV123" s="820">
        <v>8177997</v>
      </c>
      <c r="BW123" s="820"/>
      <c r="BX123" s="820"/>
      <c r="BY123" s="820"/>
      <c r="BZ123" s="820"/>
      <c r="CA123" s="820">
        <v>8372915</v>
      </c>
      <c r="CB123" s="820"/>
      <c r="CC123" s="820"/>
      <c r="CD123" s="820"/>
      <c r="CE123" s="820"/>
      <c r="CF123" s="735"/>
      <c r="CG123" s="736"/>
      <c r="CH123" s="736"/>
      <c r="CI123" s="736"/>
      <c r="CJ123" s="821"/>
      <c r="CK123" s="856"/>
      <c r="CL123" s="842"/>
      <c r="CM123" s="842"/>
      <c r="CN123" s="842"/>
      <c r="CO123" s="843"/>
      <c r="CP123" s="822" t="s">
        <v>489</v>
      </c>
      <c r="CQ123" s="823"/>
      <c r="CR123" s="823"/>
      <c r="CS123" s="823"/>
      <c r="CT123" s="823"/>
      <c r="CU123" s="823"/>
      <c r="CV123" s="823"/>
      <c r="CW123" s="823"/>
      <c r="CX123" s="823"/>
      <c r="CY123" s="823"/>
      <c r="CZ123" s="823"/>
      <c r="DA123" s="823"/>
      <c r="DB123" s="823"/>
      <c r="DC123" s="823"/>
      <c r="DD123" s="823"/>
      <c r="DE123" s="823"/>
      <c r="DF123" s="824"/>
      <c r="DG123" s="766" t="s">
        <v>399</v>
      </c>
      <c r="DH123" s="767"/>
      <c r="DI123" s="767"/>
      <c r="DJ123" s="767"/>
      <c r="DK123" s="768"/>
      <c r="DL123" s="769" t="s">
        <v>476</v>
      </c>
      <c r="DM123" s="767"/>
      <c r="DN123" s="767"/>
      <c r="DO123" s="767"/>
      <c r="DP123" s="768"/>
      <c r="DQ123" s="769" t="s">
        <v>476</v>
      </c>
      <c r="DR123" s="767"/>
      <c r="DS123" s="767"/>
      <c r="DT123" s="767"/>
      <c r="DU123" s="768"/>
      <c r="DV123" s="811" t="s">
        <v>476</v>
      </c>
      <c r="DW123" s="812"/>
      <c r="DX123" s="812"/>
      <c r="DY123" s="812"/>
      <c r="DZ123" s="813"/>
    </row>
    <row r="124" spans="1:130" s="210" customFormat="1" ht="26.25" customHeight="1" thickBot="1" x14ac:dyDescent="0.2">
      <c r="A124" s="807"/>
      <c r="B124" s="808"/>
      <c r="C124" s="802" t="s">
        <v>469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475</v>
      </c>
      <c r="AB124" s="767"/>
      <c r="AC124" s="767"/>
      <c r="AD124" s="767"/>
      <c r="AE124" s="768"/>
      <c r="AF124" s="769" t="s">
        <v>475</v>
      </c>
      <c r="AG124" s="767"/>
      <c r="AH124" s="767"/>
      <c r="AI124" s="767"/>
      <c r="AJ124" s="768"/>
      <c r="AK124" s="769" t="s">
        <v>467</v>
      </c>
      <c r="AL124" s="767"/>
      <c r="AM124" s="767"/>
      <c r="AN124" s="767"/>
      <c r="AO124" s="768"/>
      <c r="AP124" s="811" t="s">
        <v>442</v>
      </c>
      <c r="AQ124" s="812"/>
      <c r="AR124" s="812"/>
      <c r="AS124" s="812"/>
      <c r="AT124" s="813"/>
      <c r="AU124" s="814" t="s">
        <v>490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476</v>
      </c>
      <c r="BR124" s="818"/>
      <c r="BS124" s="818"/>
      <c r="BT124" s="818"/>
      <c r="BU124" s="818"/>
      <c r="BV124" s="818" t="s">
        <v>476</v>
      </c>
      <c r="BW124" s="818"/>
      <c r="BX124" s="818"/>
      <c r="BY124" s="818"/>
      <c r="BZ124" s="818"/>
      <c r="CA124" s="818" t="s">
        <v>470</v>
      </c>
      <c r="CB124" s="818"/>
      <c r="CC124" s="818"/>
      <c r="CD124" s="818"/>
      <c r="CE124" s="818"/>
      <c r="CF124" s="713"/>
      <c r="CG124" s="714"/>
      <c r="CH124" s="714"/>
      <c r="CI124" s="714"/>
      <c r="CJ124" s="849"/>
      <c r="CK124" s="857"/>
      <c r="CL124" s="857"/>
      <c r="CM124" s="857"/>
      <c r="CN124" s="857"/>
      <c r="CO124" s="858"/>
      <c r="CP124" s="822" t="s">
        <v>491</v>
      </c>
      <c r="CQ124" s="823"/>
      <c r="CR124" s="823"/>
      <c r="CS124" s="823"/>
      <c r="CT124" s="823"/>
      <c r="CU124" s="823"/>
      <c r="CV124" s="823"/>
      <c r="CW124" s="823"/>
      <c r="CX124" s="823"/>
      <c r="CY124" s="823"/>
      <c r="CZ124" s="823"/>
      <c r="DA124" s="823"/>
      <c r="DB124" s="823"/>
      <c r="DC124" s="823"/>
      <c r="DD124" s="823"/>
      <c r="DE124" s="823"/>
      <c r="DF124" s="824"/>
      <c r="DG124" s="750" t="s">
        <v>470</v>
      </c>
      <c r="DH124" s="751"/>
      <c r="DI124" s="751"/>
      <c r="DJ124" s="751"/>
      <c r="DK124" s="752"/>
      <c r="DL124" s="753" t="s">
        <v>467</v>
      </c>
      <c r="DM124" s="751"/>
      <c r="DN124" s="751"/>
      <c r="DO124" s="751"/>
      <c r="DP124" s="752"/>
      <c r="DQ124" s="753" t="s">
        <v>475</v>
      </c>
      <c r="DR124" s="751"/>
      <c r="DS124" s="751"/>
      <c r="DT124" s="751"/>
      <c r="DU124" s="752"/>
      <c r="DV124" s="835" t="s">
        <v>468</v>
      </c>
      <c r="DW124" s="836"/>
      <c r="DX124" s="836"/>
      <c r="DY124" s="836"/>
      <c r="DZ124" s="837"/>
    </row>
    <row r="125" spans="1:130" s="210" customFormat="1" ht="26.25" customHeight="1" x14ac:dyDescent="0.15">
      <c r="A125" s="807"/>
      <c r="B125" s="808"/>
      <c r="C125" s="802" t="s">
        <v>474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466</v>
      </c>
      <c r="AB125" s="767"/>
      <c r="AC125" s="767"/>
      <c r="AD125" s="767"/>
      <c r="AE125" s="768"/>
      <c r="AF125" s="769" t="s">
        <v>442</v>
      </c>
      <c r="AG125" s="767"/>
      <c r="AH125" s="767"/>
      <c r="AI125" s="767"/>
      <c r="AJ125" s="768"/>
      <c r="AK125" s="769" t="s">
        <v>467</v>
      </c>
      <c r="AL125" s="767"/>
      <c r="AM125" s="767"/>
      <c r="AN125" s="767"/>
      <c r="AO125" s="768"/>
      <c r="AP125" s="811" t="s">
        <v>467</v>
      </c>
      <c r="AQ125" s="812"/>
      <c r="AR125" s="812"/>
      <c r="AS125" s="812"/>
      <c r="AT125" s="81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12"/>
      <c r="BR125" s="212"/>
      <c r="BS125" s="212"/>
      <c r="BT125" s="212"/>
      <c r="BU125" s="212"/>
      <c r="BV125" s="212"/>
      <c r="BW125" s="212"/>
      <c r="BX125" s="212"/>
      <c r="BY125" s="212"/>
      <c r="BZ125" s="212"/>
      <c r="CA125" s="212"/>
      <c r="CB125" s="212"/>
      <c r="CC125" s="212"/>
      <c r="CD125" s="212"/>
      <c r="CE125" s="212"/>
      <c r="CF125" s="212"/>
      <c r="CG125" s="212"/>
      <c r="CH125" s="212"/>
      <c r="CI125" s="212"/>
      <c r="CJ125" s="234"/>
      <c r="CK125" s="838" t="s">
        <v>492</v>
      </c>
      <c r="CL125" s="839"/>
      <c r="CM125" s="839"/>
      <c r="CN125" s="839"/>
      <c r="CO125" s="840"/>
      <c r="CP125" s="847" t="s">
        <v>493</v>
      </c>
      <c r="CQ125" s="795"/>
      <c r="CR125" s="795"/>
      <c r="CS125" s="795"/>
      <c r="CT125" s="795"/>
      <c r="CU125" s="795"/>
      <c r="CV125" s="795"/>
      <c r="CW125" s="795"/>
      <c r="CX125" s="795"/>
      <c r="CY125" s="795"/>
      <c r="CZ125" s="795"/>
      <c r="DA125" s="795"/>
      <c r="DB125" s="795"/>
      <c r="DC125" s="795"/>
      <c r="DD125" s="795"/>
      <c r="DE125" s="795"/>
      <c r="DF125" s="796"/>
      <c r="DG125" s="848" t="s">
        <v>475</v>
      </c>
      <c r="DH125" s="829"/>
      <c r="DI125" s="829"/>
      <c r="DJ125" s="829"/>
      <c r="DK125" s="829"/>
      <c r="DL125" s="829" t="s">
        <v>442</v>
      </c>
      <c r="DM125" s="829"/>
      <c r="DN125" s="829"/>
      <c r="DO125" s="829"/>
      <c r="DP125" s="829"/>
      <c r="DQ125" s="829" t="s">
        <v>470</v>
      </c>
      <c r="DR125" s="829"/>
      <c r="DS125" s="829"/>
      <c r="DT125" s="829"/>
      <c r="DU125" s="829"/>
      <c r="DV125" s="830" t="s">
        <v>467</v>
      </c>
      <c r="DW125" s="830"/>
      <c r="DX125" s="830"/>
      <c r="DY125" s="830"/>
      <c r="DZ125" s="831"/>
    </row>
    <row r="126" spans="1:130" s="210" customFormat="1" ht="26.25" customHeight="1" thickBot="1" x14ac:dyDescent="0.2">
      <c r="A126" s="807"/>
      <c r="B126" s="808"/>
      <c r="C126" s="802" t="s">
        <v>478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475</v>
      </c>
      <c r="AB126" s="767"/>
      <c r="AC126" s="767"/>
      <c r="AD126" s="767"/>
      <c r="AE126" s="768"/>
      <c r="AF126" s="769" t="s">
        <v>466</v>
      </c>
      <c r="AG126" s="767"/>
      <c r="AH126" s="767"/>
      <c r="AI126" s="767"/>
      <c r="AJ126" s="768"/>
      <c r="AK126" s="769" t="s">
        <v>475</v>
      </c>
      <c r="AL126" s="767"/>
      <c r="AM126" s="767"/>
      <c r="AN126" s="767"/>
      <c r="AO126" s="768"/>
      <c r="AP126" s="811" t="s">
        <v>442</v>
      </c>
      <c r="AQ126" s="812"/>
      <c r="AR126" s="812"/>
      <c r="AS126" s="812"/>
      <c r="AT126" s="813"/>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35"/>
      <c r="CE126" s="235"/>
      <c r="CF126" s="235"/>
      <c r="CG126" s="212"/>
      <c r="CH126" s="212"/>
      <c r="CI126" s="212"/>
      <c r="CJ126" s="234"/>
      <c r="CK126" s="841"/>
      <c r="CL126" s="842"/>
      <c r="CM126" s="842"/>
      <c r="CN126" s="842"/>
      <c r="CO126" s="843"/>
      <c r="CP126" s="802" t="s">
        <v>494</v>
      </c>
      <c r="CQ126" s="739"/>
      <c r="CR126" s="739"/>
      <c r="CS126" s="739"/>
      <c r="CT126" s="739"/>
      <c r="CU126" s="739"/>
      <c r="CV126" s="739"/>
      <c r="CW126" s="739"/>
      <c r="CX126" s="739"/>
      <c r="CY126" s="739"/>
      <c r="CZ126" s="739"/>
      <c r="DA126" s="739"/>
      <c r="DB126" s="739"/>
      <c r="DC126" s="739"/>
      <c r="DD126" s="739"/>
      <c r="DE126" s="739"/>
      <c r="DF126" s="740"/>
      <c r="DG126" s="803" t="s">
        <v>472</v>
      </c>
      <c r="DH126" s="804"/>
      <c r="DI126" s="804"/>
      <c r="DJ126" s="804"/>
      <c r="DK126" s="804"/>
      <c r="DL126" s="804" t="s">
        <v>466</v>
      </c>
      <c r="DM126" s="804"/>
      <c r="DN126" s="804"/>
      <c r="DO126" s="804"/>
      <c r="DP126" s="804"/>
      <c r="DQ126" s="804" t="s">
        <v>467</v>
      </c>
      <c r="DR126" s="804"/>
      <c r="DS126" s="804"/>
      <c r="DT126" s="804"/>
      <c r="DU126" s="804"/>
      <c r="DV126" s="781" t="s">
        <v>468</v>
      </c>
      <c r="DW126" s="781"/>
      <c r="DX126" s="781"/>
      <c r="DY126" s="781"/>
      <c r="DZ126" s="782"/>
    </row>
    <row r="127" spans="1:130" s="210" customFormat="1" ht="26.25" customHeight="1" x14ac:dyDescent="0.15">
      <c r="A127" s="809"/>
      <c r="B127" s="810"/>
      <c r="C127" s="825" t="s">
        <v>495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475</v>
      </c>
      <c r="AB127" s="767"/>
      <c r="AC127" s="767"/>
      <c r="AD127" s="767"/>
      <c r="AE127" s="768"/>
      <c r="AF127" s="769" t="s">
        <v>470</v>
      </c>
      <c r="AG127" s="767"/>
      <c r="AH127" s="767"/>
      <c r="AI127" s="767"/>
      <c r="AJ127" s="768"/>
      <c r="AK127" s="769" t="s">
        <v>475</v>
      </c>
      <c r="AL127" s="767"/>
      <c r="AM127" s="767"/>
      <c r="AN127" s="767"/>
      <c r="AO127" s="768"/>
      <c r="AP127" s="811" t="s">
        <v>475</v>
      </c>
      <c r="AQ127" s="812"/>
      <c r="AR127" s="812"/>
      <c r="AS127" s="812"/>
      <c r="AT127" s="813"/>
      <c r="AU127" s="212"/>
      <c r="AV127" s="212"/>
      <c r="AW127" s="212"/>
      <c r="AX127" s="828" t="s">
        <v>496</v>
      </c>
      <c r="AY127" s="799"/>
      <c r="AZ127" s="799"/>
      <c r="BA127" s="799"/>
      <c r="BB127" s="799"/>
      <c r="BC127" s="799"/>
      <c r="BD127" s="799"/>
      <c r="BE127" s="800"/>
      <c r="BF127" s="798" t="s">
        <v>497</v>
      </c>
      <c r="BG127" s="799"/>
      <c r="BH127" s="799"/>
      <c r="BI127" s="799"/>
      <c r="BJ127" s="799"/>
      <c r="BK127" s="799"/>
      <c r="BL127" s="800"/>
      <c r="BM127" s="798" t="s">
        <v>498</v>
      </c>
      <c r="BN127" s="799"/>
      <c r="BO127" s="799"/>
      <c r="BP127" s="799"/>
      <c r="BQ127" s="799"/>
      <c r="BR127" s="799"/>
      <c r="BS127" s="800"/>
      <c r="BT127" s="798" t="s">
        <v>499</v>
      </c>
      <c r="BU127" s="799"/>
      <c r="BV127" s="799"/>
      <c r="BW127" s="799"/>
      <c r="BX127" s="799"/>
      <c r="BY127" s="799"/>
      <c r="BZ127" s="801"/>
      <c r="CA127" s="212"/>
      <c r="CB127" s="212"/>
      <c r="CC127" s="212"/>
      <c r="CD127" s="235"/>
      <c r="CE127" s="235"/>
      <c r="CF127" s="235"/>
      <c r="CG127" s="212"/>
      <c r="CH127" s="212"/>
      <c r="CI127" s="212"/>
      <c r="CJ127" s="234"/>
      <c r="CK127" s="841"/>
      <c r="CL127" s="842"/>
      <c r="CM127" s="842"/>
      <c r="CN127" s="842"/>
      <c r="CO127" s="843"/>
      <c r="CP127" s="802" t="s">
        <v>500</v>
      </c>
      <c r="CQ127" s="739"/>
      <c r="CR127" s="739"/>
      <c r="CS127" s="739"/>
      <c r="CT127" s="739"/>
      <c r="CU127" s="739"/>
      <c r="CV127" s="739"/>
      <c r="CW127" s="739"/>
      <c r="CX127" s="739"/>
      <c r="CY127" s="739"/>
      <c r="CZ127" s="739"/>
      <c r="DA127" s="739"/>
      <c r="DB127" s="739"/>
      <c r="DC127" s="739"/>
      <c r="DD127" s="739"/>
      <c r="DE127" s="739"/>
      <c r="DF127" s="740"/>
      <c r="DG127" s="803" t="s">
        <v>467</v>
      </c>
      <c r="DH127" s="804"/>
      <c r="DI127" s="804"/>
      <c r="DJ127" s="804"/>
      <c r="DK127" s="804"/>
      <c r="DL127" s="804" t="s">
        <v>475</v>
      </c>
      <c r="DM127" s="804"/>
      <c r="DN127" s="804"/>
      <c r="DO127" s="804"/>
      <c r="DP127" s="804"/>
      <c r="DQ127" s="804" t="s">
        <v>470</v>
      </c>
      <c r="DR127" s="804"/>
      <c r="DS127" s="804"/>
      <c r="DT127" s="804"/>
      <c r="DU127" s="804"/>
      <c r="DV127" s="781" t="s">
        <v>465</v>
      </c>
      <c r="DW127" s="781"/>
      <c r="DX127" s="781"/>
      <c r="DY127" s="781"/>
      <c r="DZ127" s="782"/>
    </row>
    <row r="128" spans="1:130" s="210" customFormat="1" ht="26.25" customHeight="1" thickBot="1" x14ac:dyDescent="0.2">
      <c r="A128" s="783" t="s">
        <v>501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502</v>
      </c>
      <c r="X128" s="785"/>
      <c r="Y128" s="785"/>
      <c r="Z128" s="786"/>
      <c r="AA128" s="787">
        <v>11654</v>
      </c>
      <c r="AB128" s="788"/>
      <c r="AC128" s="788"/>
      <c r="AD128" s="788"/>
      <c r="AE128" s="789"/>
      <c r="AF128" s="790">
        <v>11653</v>
      </c>
      <c r="AG128" s="788"/>
      <c r="AH128" s="788"/>
      <c r="AI128" s="788"/>
      <c r="AJ128" s="789"/>
      <c r="AK128" s="790">
        <v>11654</v>
      </c>
      <c r="AL128" s="788"/>
      <c r="AM128" s="788"/>
      <c r="AN128" s="788"/>
      <c r="AO128" s="789"/>
      <c r="AP128" s="791"/>
      <c r="AQ128" s="792"/>
      <c r="AR128" s="792"/>
      <c r="AS128" s="792"/>
      <c r="AT128" s="793"/>
      <c r="AU128" s="212"/>
      <c r="AV128" s="212"/>
      <c r="AW128" s="212"/>
      <c r="AX128" s="794" t="s">
        <v>503</v>
      </c>
      <c r="AY128" s="795"/>
      <c r="AZ128" s="795"/>
      <c r="BA128" s="795"/>
      <c r="BB128" s="795"/>
      <c r="BC128" s="795"/>
      <c r="BD128" s="795"/>
      <c r="BE128" s="796"/>
      <c r="BF128" s="773" t="s">
        <v>470</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35"/>
      <c r="CB128" s="235"/>
      <c r="CC128" s="235"/>
      <c r="CD128" s="235"/>
      <c r="CE128" s="235"/>
      <c r="CF128" s="235"/>
      <c r="CG128" s="212"/>
      <c r="CH128" s="212"/>
      <c r="CI128" s="212"/>
      <c r="CJ128" s="234"/>
      <c r="CK128" s="844"/>
      <c r="CL128" s="845"/>
      <c r="CM128" s="845"/>
      <c r="CN128" s="845"/>
      <c r="CO128" s="846"/>
      <c r="CP128" s="776" t="s">
        <v>504</v>
      </c>
      <c r="CQ128" s="717"/>
      <c r="CR128" s="717"/>
      <c r="CS128" s="717"/>
      <c r="CT128" s="717"/>
      <c r="CU128" s="717"/>
      <c r="CV128" s="717"/>
      <c r="CW128" s="717"/>
      <c r="CX128" s="717"/>
      <c r="CY128" s="717"/>
      <c r="CZ128" s="717"/>
      <c r="DA128" s="717"/>
      <c r="DB128" s="717"/>
      <c r="DC128" s="717"/>
      <c r="DD128" s="717"/>
      <c r="DE128" s="717"/>
      <c r="DF128" s="718"/>
      <c r="DG128" s="777" t="s">
        <v>475</v>
      </c>
      <c r="DH128" s="778"/>
      <c r="DI128" s="778"/>
      <c r="DJ128" s="778"/>
      <c r="DK128" s="778"/>
      <c r="DL128" s="778" t="s">
        <v>470</v>
      </c>
      <c r="DM128" s="778"/>
      <c r="DN128" s="778"/>
      <c r="DO128" s="778"/>
      <c r="DP128" s="778"/>
      <c r="DQ128" s="778" t="s">
        <v>467</v>
      </c>
      <c r="DR128" s="778"/>
      <c r="DS128" s="778"/>
      <c r="DT128" s="778"/>
      <c r="DU128" s="778"/>
      <c r="DV128" s="779" t="s">
        <v>470</v>
      </c>
      <c r="DW128" s="779"/>
      <c r="DX128" s="779"/>
      <c r="DY128" s="779"/>
      <c r="DZ128" s="780"/>
    </row>
    <row r="129" spans="1:131" s="210" customFormat="1" ht="26.25" customHeight="1" x14ac:dyDescent="0.15">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505</v>
      </c>
      <c r="X129" s="764"/>
      <c r="Y129" s="764"/>
      <c r="Z129" s="765"/>
      <c r="AA129" s="766">
        <v>3588928</v>
      </c>
      <c r="AB129" s="767"/>
      <c r="AC129" s="767"/>
      <c r="AD129" s="767"/>
      <c r="AE129" s="768"/>
      <c r="AF129" s="769">
        <v>3818259</v>
      </c>
      <c r="AG129" s="767"/>
      <c r="AH129" s="767"/>
      <c r="AI129" s="767"/>
      <c r="AJ129" s="768"/>
      <c r="AK129" s="769">
        <v>3613651</v>
      </c>
      <c r="AL129" s="767"/>
      <c r="AM129" s="767"/>
      <c r="AN129" s="767"/>
      <c r="AO129" s="768"/>
      <c r="AP129" s="770"/>
      <c r="AQ129" s="771"/>
      <c r="AR129" s="771"/>
      <c r="AS129" s="771"/>
      <c r="AT129" s="772"/>
      <c r="AU129" s="213"/>
      <c r="AV129" s="213"/>
      <c r="AW129" s="213"/>
      <c r="AX129" s="738" t="s">
        <v>506</v>
      </c>
      <c r="AY129" s="739"/>
      <c r="AZ129" s="739"/>
      <c r="BA129" s="739"/>
      <c r="BB129" s="739"/>
      <c r="BC129" s="739"/>
      <c r="BD129" s="739"/>
      <c r="BE129" s="740"/>
      <c r="BF129" s="757" t="s">
        <v>466</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13"/>
      <c r="DQ129" s="213"/>
      <c r="DR129" s="213"/>
      <c r="DS129" s="213"/>
      <c r="DT129" s="213"/>
      <c r="DU129" s="213"/>
      <c r="DV129" s="213"/>
      <c r="DW129" s="213"/>
      <c r="DX129" s="213"/>
      <c r="DY129" s="213"/>
      <c r="DZ129" s="213"/>
    </row>
    <row r="130" spans="1:131" s="210" customFormat="1" ht="26.25" customHeight="1" x14ac:dyDescent="0.15">
      <c r="A130" s="761" t="s">
        <v>507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508</v>
      </c>
      <c r="X130" s="764"/>
      <c r="Y130" s="764"/>
      <c r="Z130" s="765"/>
      <c r="AA130" s="766">
        <v>305505</v>
      </c>
      <c r="AB130" s="767"/>
      <c r="AC130" s="767"/>
      <c r="AD130" s="767"/>
      <c r="AE130" s="768"/>
      <c r="AF130" s="769">
        <v>301820</v>
      </c>
      <c r="AG130" s="767"/>
      <c r="AH130" s="767"/>
      <c r="AI130" s="767"/>
      <c r="AJ130" s="768"/>
      <c r="AK130" s="769">
        <v>296349</v>
      </c>
      <c r="AL130" s="767"/>
      <c r="AM130" s="767"/>
      <c r="AN130" s="767"/>
      <c r="AO130" s="768"/>
      <c r="AP130" s="770"/>
      <c r="AQ130" s="771"/>
      <c r="AR130" s="771"/>
      <c r="AS130" s="771"/>
      <c r="AT130" s="772"/>
      <c r="AU130" s="213"/>
      <c r="AV130" s="213"/>
      <c r="AW130" s="213"/>
      <c r="AX130" s="738" t="s">
        <v>509</v>
      </c>
      <c r="AY130" s="739"/>
      <c r="AZ130" s="739"/>
      <c r="BA130" s="739"/>
      <c r="BB130" s="739"/>
      <c r="BC130" s="739"/>
      <c r="BD130" s="739"/>
      <c r="BE130" s="740"/>
      <c r="BF130" s="741">
        <v>4.8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13"/>
      <c r="DQ130" s="213"/>
      <c r="DR130" s="213"/>
      <c r="DS130" s="213"/>
      <c r="DT130" s="213"/>
      <c r="DU130" s="213"/>
      <c r="DV130" s="213"/>
      <c r="DW130" s="213"/>
      <c r="DX130" s="213"/>
      <c r="DY130" s="213"/>
      <c r="DZ130" s="213"/>
    </row>
    <row r="131" spans="1:131" s="210"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510</v>
      </c>
      <c r="X131" s="748"/>
      <c r="Y131" s="748"/>
      <c r="Z131" s="749"/>
      <c r="AA131" s="750">
        <v>3283423</v>
      </c>
      <c r="AB131" s="751"/>
      <c r="AC131" s="751"/>
      <c r="AD131" s="751"/>
      <c r="AE131" s="752"/>
      <c r="AF131" s="753">
        <v>3516439</v>
      </c>
      <c r="AG131" s="751"/>
      <c r="AH131" s="751"/>
      <c r="AI131" s="751"/>
      <c r="AJ131" s="752"/>
      <c r="AK131" s="753">
        <v>3317302</v>
      </c>
      <c r="AL131" s="751"/>
      <c r="AM131" s="751"/>
      <c r="AN131" s="751"/>
      <c r="AO131" s="752"/>
      <c r="AP131" s="754"/>
      <c r="AQ131" s="755"/>
      <c r="AR131" s="755"/>
      <c r="AS131" s="755"/>
      <c r="AT131" s="756"/>
      <c r="AU131" s="213"/>
      <c r="AV131" s="213"/>
      <c r="AW131" s="213"/>
      <c r="AX131" s="716" t="s">
        <v>511</v>
      </c>
      <c r="AY131" s="717"/>
      <c r="AZ131" s="717"/>
      <c r="BA131" s="717"/>
      <c r="BB131" s="717"/>
      <c r="BC131" s="717"/>
      <c r="BD131" s="717"/>
      <c r="BE131" s="718"/>
      <c r="BF131" s="719" t="s">
        <v>399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13"/>
      <c r="DQ131" s="213"/>
      <c r="DR131" s="213"/>
      <c r="DS131" s="213"/>
      <c r="DT131" s="213"/>
      <c r="DU131" s="213"/>
      <c r="DV131" s="213"/>
      <c r="DW131" s="213"/>
      <c r="DX131" s="213"/>
      <c r="DY131" s="213"/>
      <c r="DZ131" s="213"/>
    </row>
    <row r="132" spans="1:131" s="210" customFormat="1" ht="26.25" customHeight="1" x14ac:dyDescent="0.15">
      <c r="A132" s="725" t="s">
        <v>512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513</v>
      </c>
      <c r="W132" s="729"/>
      <c r="X132" s="729"/>
      <c r="Y132" s="729"/>
      <c r="Z132" s="730"/>
      <c r="AA132" s="731">
        <v>4.7880215249999996</v>
      </c>
      <c r="AB132" s="732"/>
      <c r="AC132" s="732"/>
      <c r="AD132" s="732"/>
      <c r="AE132" s="733"/>
      <c r="AF132" s="734">
        <v>4.5106142890000003</v>
      </c>
      <c r="AG132" s="732"/>
      <c r="AH132" s="732"/>
      <c r="AI132" s="732"/>
      <c r="AJ132" s="733"/>
      <c r="AK132" s="734">
        <v>5.1362221469999998</v>
      </c>
      <c r="AL132" s="732"/>
      <c r="AM132" s="732"/>
      <c r="AN132" s="732"/>
      <c r="AO132" s="733"/>
      <c r="AP132" s="735"/>
      <c r="AQ132" s="736"/>
      <c r="AR132" s="736"/>
      <c r="AS132" s="736"/>
      <c r="AT132" s="737"/>
      <c r="AU132" s="237"/>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5"/>
      <c r="BT132" s="213"/>
      <c r="BU132" s="213"/>
      <c r="BV132" s="213"/>
      <c r="BW132" s="213"/>
      <c r="BX132" s="213"/>
      <c r="BY132" s="213"/>
      <c r="BZ132" s="213"/>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13"/>
      <c r="DQ132" s="213"/>
      <c r="DR132" s="213"/>
      <c r="DS132" s="213"/>
      <c r="DT132" s="213"/>
      <c r="DU132" s="213"/>
      <c r="DV132" s="213"/>
      <c r="DW132" s="213"/>
      <c r="DX132" s="213"/>
      <c r="DY132" s="213"/>
      <c r="DZ132" s="213"/>
    </row>
    <row r="133" spans="1:131" s="210"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514</v>
      </c>
      <c r="W133" s="708"/>
      <c r="X133" s="708"/>
      <c r="Y133" s="708"/>
      <c r="Z133" s="709"/>
      <c r="AA133" s="710">
        <v>4.8</v>
      </c>
      <c r="AB133" s="711"/>
      <c r="AC133" s="711"/>
      <c r="AD133" s="711"/>
      <c r="AE133" s="712"/>
      <c r="AF133" s="710">
        <v>4.8</v>
      </c>
      <c r="AG133" s="711"/>
      <c r="AH133" s="711"/>
      <c r="AI133" s="711"/>
      <c r="AJ133" s="712"/>
      <c r="AK133" s="710">
        <v>4.8</v>
      </c>
      <c r="AL133" s="711"/>
      <c r="AM133" s="711"/>
      <c r="AN133" s="711"/>
      <c r="AO133" s="712"/>
      <c r="AP133" s="713"/>
      <c r="AQ133" s="714"/>
      <c r="AR133" s="714"/>
      <c r="AS133" s="714"/>
      <c r="AT133" s="715"/>
      <c r="AU133" s="213"/>
      <c r="AV133" s="213"/>
      <c r="AW133" s="213"/>
      <c r="AX133" s="213"/>
      <c r="AY133" s="213"/>
      <c r="AZ133" s="213"/>
      <c r="BA133" s="213"/>
      <c r="BB133" s="213"/>
      <c r="BC133" s="213"/>
      <c r="BD133" s="213"/>
      <c r="BE133" s="213"/>
      <c r="BF133" s="213"/>
      <c r="BG133" s="213"/>
      <c r="BH133" s="213"/>
      <c r="BI133" s="213"/>
      <c r="BJ133" s="213"/>
      <c r="BK133" s="213"/>
      <c r="BL133" s="213"/>
      <c r="BM133" s="213"/>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13"/>
      <c r="DQ133" s="213"/>
      <c r="DR133" s="213"/>
      <c r="DS133" s="213"/>
      <c r="DT133" s="213"/>
      <c r="DU133" s="213"/>
      <c r="DV133" s="213"/>
      <c r="DW133" s="213"/>
      <c r="DX133" s="213"/>
      <c r="DY133" s="213"/>
      <c r="DZ133" s="213"/>
    </row>
    <row r="134" spans="1:13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13"/>
      <c r="AV134" s="213"/>
      <c r="AW134" s="213"/>
      <c r="AX134" s="213"/>
      <c r="AY134" s="213"/>
      <c r="AZ134" s="213"/>
      <c r="BA134" s="213"/>
      <c r="BB134" s="213"/>
      <c r="BC134" s="213"/>
      <c r="BD134" s="213"/>
      <c r="BE134" s="213"/>
      <c r="BF134" s="213"/>
      <c r="BG134" s="213"/>
      <c r="BH134" s="213"/>
      <c r="BI134" s="213"/>
      <c r="BJ134" s="213"/>
      <c r="BK134" s="213"/>
      <c r="BL134" s="213"/>
      <c r="BM134" s="213"/>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13"/>
      <c r="DQ134" s="213"/>
      <c r="DR134" s="213"/>
      <c r="DS134" s="213"/>
      <c r="DT134" s="213"/>
      <c r="DU134" s="213"/>
      <c r="DV134" s="213"/>
      <c r="DW134" s="213"/>
      <c r="DX134" s="213"/>
      <c r="DY134" s="213"/>
      <c r="DZ134" s="213"/>
      <c r="EA134" s="210"/>
    </row>
    <row r="135" spans="1:131" ht="14.25" hidden="1" x14ac:dyDescent="0.15">
      <c r="AU135" s="238"/>
      <c r="AV135" s="238"/>
      <c r="AW135" s="238"/>
      <c r="AX135" s="238"/>
      <c r="AY135" s="238"/>
      <c r="AZ135" s="238"/>
      <c r="BA135" s="238"/>
      <c r="BB135" s="238"/>
      <c r="BC135" s="238"/>
      <c r="BD135" s="238"/>
      <c r="BE135" s="238"/>
      <c r="BF135" s="238"/>
      <c r="BG135" s="238"/>
      <c r="BH135" s="238"/>
      <c r="BI135" s="238"/>
      <c r="BJ135" s="238"/>
      <c r="BK135" s="238"/>
      <c r="BL135" s="238"/>
      <c r="BM135" s="238"/>
      <c r="BN135" s="238"/>
      <c r="BO135" s="238"/>
      <c r="BP135" s="238"/>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38"/>
      <c r="CN135" s="238"/>
      <c r="CO135" s="238"/>
      <c r="CP135" s="238"/>
      <c r="CQ135" s="238"/>
      <c r="CR135" s="238"/>
      <c r="CS135" s="238"/>
      <c r="CT135" s="238"/>
      <c r="CU135" s="238"/>
      <c r="CV135" s="238"/>
      <c r="CW135" s="238"/>
      <c r="CX135" s="238"/>
      <c r="CY135" s="238"/>
      <c r="CZ135" s="238"/>
      <c r="DA135" s="238"/>
      <c r="DB135" s="238"/>
      <c r="DC135" s="238"/>
      <c r="DD135" s="238"/>
      <c r="DE135" s="238"/>
      <c r="DF135" s="238"/>
      <c r="DG135" s="238"/>
      <c r="DH135" s="238"/>
      <c r="DI135" s="238"/>
      <c r="DJ135" s="238"/>
      <c r="DK135" s="238"/>
      <c r="DL135" s="238"/>
      <c r="DM135" s="238"/>
      <c r="DN135" s="238"/>
      <c r="DO135" s="238"/>
      <c r="DP135" s="238"/>
      <c r="DQ135" s="238"/>
      <c r="DR135" s="238"/>
      <c r="DS135" s="238"/>
      <c r="DT135" s="238"/>
      <c r="DU135" s="238"/>
      <c r="DV135" s="238"/>
      <c r="DW135" s="238"/>
      <c r="DX135" s="238"/>
      <c r="DY135" s="238"/>
      <c r="DZ135" s="238"/>
    </row>
  </sheetData>
  <sheetProtection algorithmName="SHA-512" hashValue="yXedfqApbbMGLwfZVZMNjShcbvJgd8V2U5sVjLkqpzXjtfje8BGqrRbSgqAzPwQy8lMG0hT0ThZ6ZlpHWCLDTQ==" saltValue="aeLl6Ve4d5GXPSpQ3FMT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8C00D-6734-481B-86F6-6D3872CDE47A}">
  <sheetPr>
    <pageSetUpPr fitToPage="1"/>
  </sheetPr>
  <dimension ref="A1:DQ105"/>
  <sheetViews>
    <sheetView showGridLines="0" view="pageBreakPreview" topLeftCell="D1" zoomScaleNormal="85" zoomScaleSheetLayoutView="100" workbookViewId="0">
      <selection activeCell="CM51" sqref="CM51"/>
    </sheetView>
  </sheetViews>
  <sheetFormatPr defaultColWidth="0" defaultRowHeight="13.5" customHeight="1" zeroHeight="1" x14ac:dyDescent="0.15"/>
  <cols>
    <col min="1" max="120" width="2.75" style="240" customWidth="1"/>
    <col min="121" max="121" width="0" style="239" hidden="1" customWidth="1"/>
    <col min="122" max="16384" width="9" style="239" hidden="1"/>
  </cols>
  <sheetData>
    <row r="1" spans="1:120" x14ac:dyDescent="0.15">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39"/>
    </row>
    <row r="17" spans="119:120" x14ac:dyDescent="0.15">
      <c r="DP17" s="239"/>
    </row>
    <row r="18" spans="119:120" x14ac:dyDescent="0.15"/>
    <row r="19" spans="119:120" x14ac:dyDescent="0.15"/>
    <row r="20" spans="119:120" x14ac:dyDescent="0.15">
      <c r="DO20" s="239"/>
      <c r="DP20" s="239"/>
    </row>
    <row r="21" spans="119:120" x14ac:dyDescent="0.15">
      <c r="DP21" s="239"/>
    </row>
    <row r="22" spans="119:120" x14ac:dyDescent="0.15"/>
    <row r="23" spans="119:120" x14ac:dyDescent="0.15">
      <c r="DO23" s="239"/>
      <c r="DP23" s="239"/>
    </row>
    <row r="24" spans="119:120" x14ac:dyDescent="0.15">
      <c r="DP24" s="239"/>
    </row>
    <row r="25" spans="119:120" x14ac:dyDescent="0.15">
      <c r="DP25" s="239"/>
    </row>
    <row r="26" spans="119:120" x14ac:dyDescent="0.15">
      <c r="DO26" s="239"/>
      <c r="DP26" s="239"/>
    </row>
    <row r="27" spans="119:120" x14ac:dyDescent="0.15"/>
    <row r="28" spans="119:120" x14ac:dyDescent="0.15">
      <c r="DO28" s="239"/>
      <c r="DP28" s="239"/>
    </row>
    <row r="29" spans="119:120" x14ac:dyDescent="0.15">
      <c r="DP29" s="239"/>
    </row>
    <row r="30" spans="119:120" x14ac:dyDescent="0.15"/>
    <row r="31" spans="119:120" x14ac:dyDescent="0.15">
      <c r="DO31" s="239"/>
      <c r="DP31" s="239"/>
    </row>
    <row r="32" spans="119:120" x14ac:dyDescent="0.15"/>
    <row r="33" spans="98:120" x14ac:dyDescent="0.15">
      <c r="DO33" s="239"/>
      <c r="DP33" s="239"/>
    </row>
    <row r="34" spans="98:120" x14ac:dyDescent="0.15">
      <c r="DM34" s="239"/>
    </row>
    <row r="35" spans="98:120" x14ac:dyDescent="0.15">
      <c r="CT35" s="239"/>
      <c r="CU35" s="239"/>
      <c r="CV35" s="239"/>
      <c r="CY35" s="239"/>
      <c r="CZ35" s="239"/>
      <c r="DA35" s="239"/>
      <c r="DD35" s="239"/>
      <c r="DE35" s="239"/>
      <c r="DF35" s="239"/>
      <c r="DI35" s="239"/>
      <c r="DJ35" s="239"/>
      <c r="DK35" s="239"/>
      <c r="DM35" s="239"/>
      <c r="DN35" s="239"/>
      <c r="DO35" s="239"/>
      <c r="DP35" s="239"/>
    </row>
    <row r="36" spans="98:120" x14ac:dyDescent="0.15"/>
    <row r="37" spans="98:120" x14ac:dyDescent="0.15">
      <c r="CW37" s="239"/>
      <c r="DB37" s="239"/>
      <c r="DG37" s="239"/>
      <c r="DL37" s="239"/>
      <c r="DP37" s="239"/>
    </row>
    <row r="38" spans="98:120" x14ac:dyDescent="0.15">
      <c r="CT38" s="239"/>
      <c r="CU38" s="239"/>
      <c r="CV38" s="239"/>
      <c r="CW38" s="239"/>
      <c r="CY38" s="239"/>
      <c r="CZ38" s="239"/>
      <c r="DA38" s="239"/>
      <c r="DB38" s="239"/>
      <c r="DD38" s="239"/>
      <c r="DE38" s="239"/>
      <c r="DF38" s="239"/>
      <c r="DG38" s="239"/>
      <c r="DI38" s="239"/>
      <c r="DJ38" s="239"/>
      <c r="DK38" s="239"/>
      <c r="DL38" s="239"/>
      <c r="DN38" s="239"/>
      <c r="DO38" s="239"/>
      <c r="DP38" s="23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39"/>
      <c r="DO49" s="239"/>
      <c r="DP49" s="23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39"/>
      <c r="CS63" s="239"/>
      <c r="CX63" s="239"/>
      <c r="DC63" s="239"/>
      <c r="DH63" s="239"/>
    </row>
    <row r="64" spans="22:120" x14ac:dyDescent="0.15">
      <c r="V64" s="239"/>
    </row>
    <row r="65" spans="15:120" x14ac:dyDescent="0.15">
      <c r="X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39"/>
      <c r="BW65" s="239"/>
      <c r="BX65" s="239"/>
      <c r="BY65" s="239"/>
      <c r="BZ65" s="239"/>
      <c r="CA65" s="239"/>
      <c r="CB65" s="239"/>
      <c r="CC65" s="239"/>
      <c r="CD65" s="239"/>
      <c r="CE65" s="239"/>
      <c r="CF65" s="239"/>
      <c r="CG65" s="239"/>
      <c r="CH65" s="239"/>
      <c r="CI65" s="239"/>
      <c r="CJ65" s="239"/>
      <c r="CK65" s="239"/>
      <c r="CL65" s="239"/>
      <c r="CM65" s="239"/>
      <c r="CN65" s="239"/>
      <c r="CO65" s="239"/>
      <c r="CP65" s="239"/>
      <c r="CQ65" s="239"/>
      <c r="CR65" s="239"/>
      <c r="CU65" s="239"/>
      <c r="CZ65" s="239"/>
      <c r="DE65" s="239"/>
      <c r="DJ65" s="239"/>
    </row>
    <row r="66" spans="15:120" x14ac:dyDescent="0.15">
      <c r="Q66" s="239"/>
      <c r="S66" s="239"/>
      <c r="U66" s="239"/>
      <c r="DM66" s="239"/>
    </row>
    <row r="67" spans="15:120" x14ac:dyDescent="0.15">
      <c r="O67" s="239"/>
      <c r="P67" s="239"/>
      <c r="R67" s="239"/>
      <c r="T67" s="239"/>
      <c r="Y67" s="239"/>
      <c r="CT67" s="239"/>
      <c r="CV67" s="239"/>
      <c r="CW67" s="239"/>
      <c r="CY67" s="239"/>
      <c r="DA67" s="239"/>
      <c r="DB67" s="239"/>
      <c r="DD67" s="239"/>
      <c r="DF67" s="239"/>
      <c r="DG67" s="239"/>
      <c r="DI67" s="239"/>
      <c r="DK67" s="239"/>
      <c r="DL67" s="239"/>
      <c r="DN67" s="239"/>
      <c r="DO67" s="239"/>
      <c r="DP67" s="239"/>
    </row>
    <row r="68" spans="15:120" x14ac:dyDescent="0.15"/>
    <row r="69" spans="15:120" x14ac:dyDescent="0.15"/>
    <row r="70" spans="15:120" x14ac:dyDescent="0.15"/>
    <row r="71" spans="15:120" x14ac:dyDescent="0.15"/>
    <row r="72" spans="15:120" x14ac:dyDescent="0.15">
      <c r="DP72" s="239"/>
    </row>
    <row r="73" spans="15:120" x14ac:dyDescent="0.15">
      <c r="DP73" s="23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39"/>
      <c r="CX96" s="239"/>
      <c r="DC96" s="239"/>
      <c r="DH96" s="239"/>
    </row>
    <row r="97" spans="24:120" x14ac:dyDescent="0.15">
      <c r="CS97" s="239"/>
      <c r="CX97" s="239"/>
      <c r="DC97" s="239"/>
      <c r="DH97" s="239"/>
      <c r="DP97" s="240" t="s">
        <v>515</v>
      </c>
    </row>
    <row r="98" spans="24:120" hidden="1" x14ac:dyDescent="0.15">
      <c r="CS98" s="239"/>
      <c r="CX98" s="239"/>
      <c r="DC98" s="239"/>
      <c r="DH98" s="239"/>
    </row>
    <row r="99" spans="24:120" hidden="1" x14ac:dyDescent="0.15">
      <c r="CS99" s="239"/>
      <c r="CX99" s="239"/>
      <c r="DC99" s="239"/>
      <c r="DH99" s="239"/>
    </row>
    <row r="101" spans="24:120" ht="12" hidden="1" customHeight="1" x14ac:dyDescent="0.15">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V101" s="239"/>
      <c r="BW101" s="239"/>
      <c r="BX101" s="239"/>
      <c r="BY101" s="239"/>
      <c r="BZ101" s="239"/>
      <c r="CA101" s="239"/>
      <c r="CB101" s="239"/>
      <c r="CC101" s="239"/>
      <c r="CD101" s="239"/>
      <c r="CE101" s="239"/>
      <c r="CF101" s="239"/>
      <c r="CG101" s="239"/>
      <c r="CH101" s="239"/>
      <c r="CI101" s="239"/>
      <c r="CJ101" s="239"/>
      <c r="CK101" s="239"/>
      <c r="CL101" s="239"/>
      <c r="CM101" s="239"/>
      <c r="CN101" s="239"/>
      <c r="CO101" s="239"/>
      <c r="CP101" s="239"/>
      <c r="CQ101" s="239"/>
      <c r="CR101" s="239"/>
      <c r="CU101" s="239"/>
      <c r="CZ101" s="239"/>
      <c r="DE101" s="239"/>
      <c r="DJ101" s="239"/>
    </row>
    <row r="102" spans="24:120" ht="1.5" hidden="1" customHeight="1" x14ac:dyDescent="0.15">
      <c r="CU102" s="239"/>
      <c r="CZ102" s="239"/>
      <c r="DE102" s="239"/>
      <c r="DJ102" s="239"/>
      <c r="DM102" s="239"/>
    </row>
    <row r="103" spans="24:120" hidden="1" x14ac:dyDescent="0.15">
      <c r="CT103" s="239"/>
      <c r="CV103" s="239"/>
      <c r="CW103" s="239"/>
      <c r="CY103" s="239"/>
      <c r="DA103" s="239"/>
      <c r="DB103" s="239"/>
      <c r="DD103" s="239"/>
      <c r="DF103" s="239"/>
      <c r="DG103" s="239"/>
      <c r="DI103" s="239"/>
      <c r="DK103" s="239"/>
      <c r="DL103" s="239"/>
      <c r="DM103" s="239"/>
      <c r="DN103" s="239"/>
      <c r="DO103" s="239"/>
      <c r="DP103" s="239"/>
    </row>
    <row r="104" spans="24:120" hidden="1" x14ac:dyDescent="0.15">
      <c r="CV104" s="239"/>
      <c r="CW104" s="239"/>
      <c r="DA104" s="239"/>
      <c r="DB104" s="239"/>
      <c r="DF104" s="239"/>
      <c r="DG104" s="239"/>
      <c r="DK104" s="239"/>
      <c r="DL104" s="239"/>
      <c r="DN104" s="239"/>
      <c r="DO104" s="239"/>
      <c r="DP104" s="239"/>
    </row>
    <row r="105" spans="24:120" ht="12.75" hidden="1" customHeight="1" x14ac:dyDescent="0.15"/>
  </sheetData>
  <sheetProtection algorithmName="SHA-512" hashValue="IoLRq8slhRFzF+C5xQDKNJtqwAtHUOY6c8HsQnt7Gmo+dbYuBHap9BhKbuM+qqpRUlrVBFQ0t7b57G6RYO4a+g==" saltValue="b/XVteUQ3jkJ+m0hbh1I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0" customWidth="1"/>
    <col min="117" max="16384" width="9" style="239" hidden="1"/>
  </cols>
  <sheetData>
    <row r="1" spans="2:116" x14ac:dyDescent="0.15">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row>
    <row r="2" spans="2:116" x14ac:dyDescent="0.15"/>
    <row r="3" spans="2:116" x14ac:dyDescent="0.15"/>
    <row r="4" spans="2:116" x14ac:dyDescent="0.15">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row>
    <row r="5" spans="2:116" x14ac:dyDescent="0.15">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row>
    <row r="19" spans="9:116" x14ac:dyDescent="0.15"/>
    <row r="20" spans="9:116" x14ac:dyDescent="0.15"/>
    <row r="21" spans="9:116" x14ac:dyDescent="0.15">
      <c r="DL21" s="239"/>
    </row>
    <row r="22" spans="9:116" x14ac:dyDescent="0.15">
      <c r="DI22" s="239"/>
      <c r="DJ22" s="239"/>
      <c r="DK22" s="239"/>
      <c r="DL22" s="239"/>
    </row>
    <row r="23" spans="9:116" x14ac:dyDescent="0.15">
      <c r="CY23" s="239"/>
      <c r="CZ23" s="239"/>
      <c r="DA23" s="239"/>
      <c r="DB23" s="239"/>
      <c r="DC23" s="239"/>
      <c r="DD23" s="239"/>
      <c r="DE23" s="239"/>
      <c r="DF23" s="239"/>
      <c r="DG23" s="239"/>
      <c r="DH23" s="239"/>
      <c r="DI23" s="239"/>
      <c r="DJ23" s="239"/>
      <c r="DK23" s="239"/>
      <c r="DL23" s="23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39"/>
      <c r="DA35" s="239"/>
      <c r="DB35" s="239"/>
      <c r="DC35" s="239"/>
      <c r="DD35" s="239"/>
      <c r="DE35" s="239"/>
      <c r="DF35" s="239"/>
      <c r="DG35" s="239"/>
      <c r="DH35" s="239"/>
      <c r="DI35" s="239"/>
      <c r="DJ35" s="239"/>
      <c r="DK35" s="239"/>
      <c r="DL35" s="239"/>
    </row>
    <row r="36" spans="15:116" x14ac:dyDescent="0.15"/>
    <row r="37" spans="15:116" x14ac:dyDescent="0.15">
      <c r="DL37" s="239"/>
    </row>
    <row r="38" spans="15:116" x14ac:dyDescent="0.15">
      <c r="DI38" s="239"/>
      <c r="DJ38" s="239"/>
      <c r="DK38" s="239"/>
      <c r="DL38" s="239"/>
    </row>
    <row r="39" spans="15:116" x14ac:dyDescent="0.15"/>
    <row r="40" spans="15:116" x14ac:dyDescent="0.15"/>
    <row r="41" spans="15:116" x14ac:dyDescent="0.15"/>
    <row r="42" spans="15:116" x14ac:dyDescent="0.15"/>
    <row r="43" spans="15:116" x14ac:dyDescent="0.15">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A43" s="239"/>
      <c r="CB43" s="239"/>
      <c r="CC43" s="239"/>
      <c r="CD43" s="239"/>
      <c r="CE43" s="239"/>
      <c r="CF43" s="239"/>
      <c r="CG43" s="239"/>
      <c r="CH43" s="239"/>
      <c r="CI43" s="239"/>
      <c r="CJ43" s="239"/>
      <c r="CK43" s="239"/>
      <c r="CL43" s="239"/>
      <c r="CM43" s="239"/>
      <c r="CN43" s="239"/>
      <c r="CO43" s="239"/>
      <c r="CP43" s="239"/>
      <c r="CQ43" s="239"/>
      <c r="CR43" s="239"/>
      <c r="CS43" s="239"/>
      <c r="CT43" s="239"/>
      <c r="CU43" s="239"/>
      <c r="CV43" s="239"/>
      <c r="CW43" s="239"/>
      <c r="CX43" s="239"/>
      <c r="CY43" s="239"/>
      <c r="CZ43" s="239"/>
      <c r="DA43" s="239"/>
      <c r="DB43" s="239"/>
      <c r="DC43" s="239"/>
      <c r="DD43" s="239"/>
      <c r="DE43" s="239"/>
      <c r="DF43" s="239"/>
      <c r="DG43" s="239"/>
      <c r="DH43" s="239"/>
      <c r="DI43" s="239"/>
      <c r="DJ43" s="239"/>
      <c r="DK43" s="239"/>
      <c r="DL43" s="239"/>
    </row>
    <row r="44" spans="15:116" x14ac:dyDescent="0.15">
      <c r="DL44" s="239"/>
    </row>
    <row r="45" spans="15:116" x14ac:dyDescent="0.15"/>
    <row r="46" spans="15:116" x14ac:dyDescent="0.15">
      <c r="DA46" s="239"/>
      <c r="DB46" s="239"/>
      <c r="DC46" s="239"/>
      <c r="DD46" s="239"/>
      <c r="DE46" s="239"/>
      <c r="DF46" s="239"/>
      <c r="DG46" s="239"/>
      <c r="DH46" s="239"/>
      <c r="DI46" s="239"/>
      <c r="DJ46" s="239"/>
      <c r="DK46" s="239"/>
      <c r="DL46" s="239"/>
    </row>
    <row r="47" spans="15:116" x14ac:dyDescent="0.15"/>
    <row r="48" spans="15:116" x14ac:dyDescent="0.15"/>
    <row r="49" spans="104:116" x14ac:dyDescent="0.15"/>
    <row r="50" spans="104:116" x14ac:dyDescent="0.15">
      <c r="CZ50" s="239"/>
      <c r="DA50" s="239"/>
      <c r="DB50" s="239"/>
      <c r="DC50" s="239"/>
      <c r="DD50" s="239"/>
      <c r="DE50" s="239"/>
      <c r="DF50" s="239"/>
      <c r="DG50" s="239"/>
      <c r="DH50" s="239"/>
      <c r="DI50" s="239"/>
      <c r="DJ50" s="239"/>
      <c r="DK50" s="239"/>
      <c r="DL50" s="239"/>
    </row>
    <row r="51" spans="104:116" x14ac:dyDescent="0.15"/>
    <row r="52" spans="104:116" x14ac:dyDescent="0.15"/>
    <row r="53" spans="104:116" x14ac:dyDescent="0.15">
      <c r="DL53" s="23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39"/>
      <c r="DD67" s="239"/>
      <c r="DE67" s="239"/>
      <c r="DF67" s="239"/>
      <c r="DG67" s="239"/>
      <c r="DH67" s="239"/>
      <c r="DI67" s="239"/>
      <c r="DJ67" s="239"/>
      <c r="DK67" s="239"/>
      <c r="DL67" s="23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b1G6NsyuxIenzNcjj9qHQQMapZmDJCq4Bwp6XYTeXYiRGt07TE24GR90aKrqyNaT1tI2uzsEiYTF7r0zZtTow==" saltValue="vwYOnqwQ2ivu+GOCVzKp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election activeCell="AP32" sqref="AP32"/>
    </sheetView>
  </sheetViews>
  <sheetFormatPr defaultColWidth="0" defaultRowHeight="13.5" customHeight="1" zeroHeight="1" x14ac:dyDescent="0.15"/>
  <cols>
    <col min="1" max="36" width="2.375" style="241" customWidth="1"/>
    <col min="37" max="44" width="17" style="241" customWidth="1"/>
    <col min="45" max="45" width="6.125" style="247" customWidth="1"/>
    <col min="46" max="46" width="3" style="245" customWidth="1"/>
    <col min="47" max="47" width="19.125" style="241" hidden="1" customWidth="1"/>
    <col min="48" max="52" width="12.625" style="241" hidden="1" customWidth="1"/>
    <col min="53" max="16384" width="8.625" style="241" hidden="1"/>
  </cols>
  <sheetData>
    <row r="1" spans="1:46" x14ac:dyDescent="0.15">
      <c r="AS1" s="241"/>
      <c r="AT1" s="241"/>
    </row>
    <row r="2" spans="1:46" x14ac:dyDescent="0.15">
      <c r="AS2" s="241"/>
      <c r="AT2" s="241"/>
    </row>
    <row r="3" spans="1:46" x14ac:dyDescent="0.15">
      <c r="AS3" s="241"/>
      <c r="AT3" s="241"/>
    </row>
    <row r="4" spans="1:46" x14ac:dyDescent="0.15">
      <c r="AS4" s="241"/>
      <c r="AT4" s="241"/>
    </row>
    <row r="5" spans="1:46" ht="17.25" x14ac:dyDescent="0.15">
      <c r="A5" s="242" t="s">
        <v>516</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4"/>
    </row>
    <row r="6" spans="1:46" x14ac:dyDescent="0.15">
      <c r="A6" s="245"/>
      <c r="AK6" s="246" t="s">
        <v>517</v>
      </c>
      <c r="AL6" s="246"/>
      <c r="AM6" s="246"/>
      <c r="AN6" s="246"/>
    </row>
    <row r="7" spans="1:46" ht="13.5" customHeight="1" x14ac:dyDescent="0.15">
      <c r="A7" s="245"/>
      <c r="AK7" s="248"/>
      <c r="AL7" s="249"/>
      <c r="AM7" s="249"/>
      <c r="AN7" s="250"/>
      <c r="AO7" s="1105" t="s">
        <v>518</v>
      </c>
      <c r="AP7" s="251"/>
      <c r="AQ7" s="252" t="s">
        <v>519</v>
      </c>
      <c r="AR7" s="253"/>
    </row>
    <row r="8" spans="1:46" x14ac:dyDescent="0.15">
      <c r="A8" s="245"/>
      <c r="AK8" s="254"/>
      <c r="AL8" s="255"/>
      <c r="AM8" s="255"/>
      <c r="AN8" s="256"/>
      <c r="AO8" s="1106"/>
      <c r="AP8" s="257" t="s">
        <v>520</v>
      </c>
      <c r="AQ8" s="258" t="s">
        <v>521</v>
      </c>
      <c r="AR8" s="259" t="s">
        <v>522</v>
      </c>
    </row>
    <row r="9" spans="1:46" x14ac:dyDescent="0.15">
      <c r="A9" s="245"/>
      <c r="AK9" s="1117" t="s">
        <v>523</v>
      </c>
      <c r="AL9" s="1118"/>
      <c r="AM9" s="1118"/>
      <c r="AN9" s="1119"/>
      <c r="AO9" s="260">
        <v>1408013</v>
      </c>
      <c r="AP9" s="260">
        <v>124625</v>
      </c>
      <c r="AQ9" s="261">
        <v>108757</v>
      </c>
      <c r="AR9" s="262">
        <v>14.6</v>
      </c>
    </row>
    <row r="10" spans="1:46" ht="13.5" customHeight="1" x14ac:dyDescent="0.15">
      <c r="A10" s="245"/>
      <c r="AK10" s="1117" t="s">
        <v>524</v>
      </c>
      <c r="AL10" s="1118"/>
      <c r="AM10" s="1118"/>
      <c r="AN10" s="1119"/>
      <c r="AO10" s="263">
        <v>149652</v>
      </c>
      <c r="AP10" s="263">
        <v>13246</v>
      </c>
      <c r="AQ10" s="264">
        <v>15108</v>
      </c>
      <c r="AR10" s="265">
        <v>-12.3</v>
      </c>
    </row>
    <row r="11" spans="1:46" ht="13.5" customHeight="1" x14ac:dyDescent="0.15">
      <c r="A11" s="245"/>
      <c r="AK11" s="1117" t="s">
        <v>525</v>
      </c>
      <c r="AL11" s="1118"/>
      <c r="AM11" s="1118"/>
      <c r="AN11" s="1119"/>
      <c r="AO11" s="263" t="s">
        <v>526</v>
      </c>
      <c r="AP11" s="263" t="s">
        <v>526</v>
      </c>
      <c r="AQ11" s="264">
        <v>1414</v>
      </c>
      <c r="AR11" s="265" t="s">
        <v>526</v>
      </c>
    </row>
    <row r="12" spans="1:46" ht="13.5" customHeight="1" x14ac:dyDescent="0.15">
      <c r="A12" s="245"/>
      <c r="AK12" s="1117" t="s">
        <v>527</v>
      </c>
      <c r="AL12" s="1118"/>
      <c r="AM12" s="1118"/>
      <c r="AN12" s="1119"/>
      <c r="AO12" s="263" t="s">
        <v>526</v>
      </c>
      <c r="AP12" s="263" t="s">
        <v>526</v>
      </c>
      <c r="AQ12" s="264">
        <v>40</v>
      </c>
      <c r="AR12" s="265" t="s">
        <v>526</v>
      </c>
    </row>
    <row r="13" spans="1:46" ht="13.5" customHeight="1" x14ac:dyDescent="0.15">
      <c r="A13" s="245"/>
      <c r="AK13" s="1117" t="s">
        <v>528</v>
      </c>
      <c r="AL13" s="1118"/>
      <c r="AM13" s="1118"/>
      <c r="AN13" s="1119"/>
      <c r="AO13" s="263">
        <v>30679</v>
      </c>
      <c r="AP13" s="263">
        <v>2715</v>
      </c>
      <c r="AQ13" s="264">
        <v>4611</v>
      </c>
      <c r="AR13" s="265">
        <v>-41.1</v>
      </c>
    </row>
    <row r="14" spans="1:46" ht="13.5" customHeight="1" x14ac:dyDescent="0.15">
      <c r="A14" s="245"/>
      <c r="AK14" s="1117" t="s">
        <v>529</v>
      </c>
      <c r="AL14" s="1118"/>
      <c r="AM14" s="1118"/>
      <c r="AN14" s="1119"/>
      <c r="AO14" s="263" t="s">
        <v>526</v>
      </c>
      <c r="AP14" s="263" t="s">
        <v>526</v>
      </c>
      <c r="AQ14" s="264">
        <v>2427</v>
      </c>
      <c r="AR14" s="265" t="s">
        <v>526</v>
      </c>
    </row>
    <row r="15" spans="1:46" ht="13.5" customHeight="1" x14ac:dyDescent="0.15">
      <c r="A15" s="245"/>
      <c r="AK15" s="1120" t="s">
        <v>530</v>
      </c>
      <c r="AL15" s="1121"/>
      <c r="AM15" s="1121"/>
      <c r="AN15" s="1122"/>
      <c r="AO15" s="263">
        <v>-99499</v>
      </c>
      <c r="AP15" s="263">
        <v>-8807</v>
      </c>
      <c r="AQ15" s="264">
        <v>-7785</v>
      </c>
      <c r="AR15" s="265">
        <v>13.1</v>
      </c>
    </row>
    <row r="16" spans="1:46" x14ac:dyDescent="0.15">
      <c r="A16" s="245"/>
      <c r="AK16" s="1120" t="s">
        <v>192</v>
      </c>
      <c r="AL16" s="1121"/>
      <c r="AM16" s="1121"/>
      <c r="AN16" s="1122"/>
      <c r="AO16" s="263">
        <v>1488845</v>
      </c>
      <c r="AP16" s="263">
        <v>131780</v>
      </c>
      <c r="AQ16" s="264">
        <v>124572</v>
      </c>
      <c r="AR16" s="265">
        <v>5.8</v>
      </c>
    </row>
    <row r="17" spans="1:46" x14ac:dyDescent="0.15">
      <c r="A17" s="245"/>
    </row>
    <row r="18" spans="1:46" x14ac:dyDescent="0.15">
      <c r="A18" s="245"/>
      <c r="AQ18" s="266"/>
      <c r="AR18" s="266"/>
    </row>
    <row r="19" spans="1:46" x14ac:dyDescent="0.15">
      <c r="A19" s="245"/>
      <c r="AK19" s="241" t="s">
        <v>531</v>
      </c>
    </row>
    <row r="20" spans="1:46" x14ac:dyDescent="0.15">
      <c r="A20" s="245"/>
      <c r="AK20" s="267"/>
      <c r="AL20" s="268"/>
      <c r="AM20" s="268"/>
      <c r="AN20" s="269"/>
      <c r="AO20" s="270" t="s">
        <v>532</v>
      </c>
      <c r="AP20" s="271" t="s">
        <v>533</v>
      </c>
      <c r="AQ20" s="272" t="s">
        <v>534</v>
      </c>
      <c r="AR20" s="273"/>
    </row>
    <row r="21" spans="1:46" s="246" customFormat="1" x14ac:dyDescent="0.15">
      <c r="A21" s="274"/>
      <c r="AK21" s="1123" t="s">
        <v>535</v>
      </c>
      <c r="AL21" s="1124"/>
      <c r="AM21" s="1124"/>
      <c r="AN21" s="1125"/>
      <c r="AO21" s="275">
        <v>10.8</v>
      </c>
      <c r="AP21" s="276">
        <v>10.78</v>
      </c>
      <c r="AQ21" s="277">
        <v>0.02</v>
      </c>
      <c r="AS21" s="278"/>
      <c r="AT21" s="274"/>
    </row>
    <row r="22" spans="1:46" s="246" customFormat="1" x14ac:dyDescent="0.15">
      <c r="A22" s="274"/>
      <c r="AK22" s="1123" t="s">
        <v>536</v>
      </c>
      <c r="AL22" s="1124"/>
      <c r="AM22" s="1124"/>
      <c r="AN22" s="1125"/>
      <c r="AO22" s="279">
        <v>96.3</v>
      </c>
      <c r="AP22" s="280">
        <v>96.3</v>
      </c>
      <c r="AQ22" s="281">
        <v>0</v>
      </c>
      <c r="AR22" s="266"/>
      <c r="AS22" s="278"/>
      <c r="AT22" s="274"/>
    </row>
    <row r="23" spans="1:46" s="246" customFormat="1" x14ac:dyDescent="0.15">
      <c r="A23" s="274"/>
      <c r="AP23" s="266"/>
      <c r="AQ23" s="266"/>
      <c r="AR23" s="266"/>
      <c r="AS23" s="278"/>
      <c r="AT23" s="274"/>
    </row>
    <row r="24" spans="1:46" s="246" customFormat="1" x14ac:dyDescent="0.15">
      <c r="A24" s="274"/>
      <c r="AP24" s="266"/>
      <c r="AQ24" s="266"/>
      <c r="AR24" s="266"/>
      <c r="AS24" s="278"/>
      <c r="AT24" s="274"/>
    </row>
    <row r="25" spans="1:46" s="246" customFormat="1" x14ac:dyDescent="0.15">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4"/>
      <c r="AQ25" s="284"/>
      <c r="AR25" s="284"/>
      <c r="AS25" s="285"/>
      <c r="AT25" s="274"/>
    </row>
    <row r="26" spans="1:46" s="246" customFormat="1" x14ac:dyDescent="0.15">
      <c r="A26" s="1116" t="s">
        <v>537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286"/>
      <c r="AS27" s="241"/>
      <c r="AT27" s="241"/>
    </row>
    <row r="28" spans="1:46" ht="17.25" x14ac:dyDescent="0.15">
      <c r="A28" s="242" t="s">
        <v>538</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87"/>
    </row>
    <row r="29" spans="1:46" x14ac:dyDescent="0.15">
      <c r="A29" s="245"/>
      <c r="AK29" s="246" t="s">
        <v>539</v>
      </c>
      <c r="AL29" s="246"/>
      <c r="AM29" s="246"/>
      <c r="AN29" s="246"/>
      <c r="AS29" s="288"/>
    </row>
    <row r="30" spans="1:46" ht="13.5" customHeight="1" x14ac:dyDescent="0.15">
      <c r="A30" s="245"/>
      <c r="AK30" s="248"/>
      <c r="AL30" s="249"/>
      <c r="AM30" s="249"/>
      <c r="AN30" s="250"/>
      <c r="AO30" s="1105" t="s">
        <v>518</v>
      </c>
      <c r="AP30" s="251"/>
      <c r="AQ30" s="252" t="s">
        <v>519</v>
      </c>
      <c r="AR30" s="253"/>
    </row>
    <row r="31" spans="1:46" x14ac:dyDescent="0.15">
      <c r="A31" s="245"/>
      <c r="AK31" s="254"/>
      <c r="AL31" s="255"/>
      <c r="AM31" s="255"/>
      <c r="AN31" s="256"/>
      <c r="AO31" s="1106"/>
      <c r="AP31" s="257" t="s">
        <v>520</v>
      </c>
      <c r="AQ31" s="258" t="s">
        <v>521</v>
      </c>
      <c r="AR31" s="259" t="s">
        <v>522</v>
      </c>
    </row>
    <row r="32" spans="1:46" ht="27" customHeight="1" x14ac:dyDescent="0.15">
      <c r="A32" s="245"/>
      <c r="AK32" s="1107" t="s">
        <v>540</v>
      </c>
      <c r="AL32" s="1108"/>
      <c r="AM32" s="1108"/>
      <c r="AN32" s="1109"/>
      <c r="AO32" s="289">
        <v>392949</v>
      </c>
      <c r="AP32" s="289">
        <v>34780</v>
      </c>
      <c r="AQ32" s="290">
        <v>62543</v>
      </c>
      <c r="AR32" s="291">
        <v>-44.4</v>
      </c>
    </row>
    <row r="33" spans="1:46" ht="13.5" customHeight="1" x14ac:dyDescent="0.15">
      <c r="A33" s="245"/>
      <c r="AK33" s="1107" t="s">
        <v>541</v>
      </c>
      <c r="AL33" s="1108"/>
      <c r="AM33" s="1108"/>
      <c r="AN33" s="1109"/>
      <c r="AO33" s="289" t="s">
        <v>526</v>
      </c>
      <c r="AP33" s="289" t="s">
        <v>526</v>
      </c>
      <c r="AQ33" s="290" t="s">
        <v>526</v>
      </c>
      <c r="AR33" s="291" t="s">
        <v>526</v>
      </c>
    </row>
    <row r="34" spans="1:46" ht="27" customHeight="1" x14ac:dyDescent="0.15">
      <c r="A34" s="245"/>
      <c r="AK34" s="1107" t="s">
        <v>542</v>
      </c>
      <c r="AL34" s="1108"/>
      <c r="AM34" s="1108"/>
      <c r="AN34" s="1109"/>
      <c r="AO34" s="289" t="s">
        <v>526</v>
      </c>
      <c r="AP34" s="289" t="s">
        <v>526</v>
      </c>
      <c r="AQ34" s="290" t="s">
        <v>526</v>
      </c>
      <c r="AR34" s="291" t="s">
        <v>526</v>
      </c>
    </row>
    <row r="35" spans="1:46" ht="27" customHeight="1" x14ac:dyDescent="0.15">
      <c r="A35" s="245"/>
      <c r="AK35" s="1107" t="s">
        <v>543</v>
      </c>
      <c r="AL35" s="1108"/>
      <c r="AM35" s="1108"/>
      <c r="AN35" s="1109"/>
      <c r="AO35" s="289">
        <v>48528</v>
      </c>
      <c r="AP35" s="289">
        <v>4295</v>
      </c>
      <c r="AQ35" s="290">
        <v>16620</v>
      </c>
      <c r="AR35" s="291">
        <v>-74.2</v>
      </c>
    </row>
    <row r="36" spans="1:46" ht="27" customHeight="1" x14ac:dyDescent="0.15">
      <c r="A36" s="245"/>
      <c r="AK36" s="1107" t="s">
        <v>544</v>
      </c>
      <c r="AL36" s="1108"/>
      <c r="AM36" s="1108"/>
      <c r="AN36" s="1109"/>
      <c r="AO36" s="289">
        <v>36910</v>
      </c>
      <c r="AP36" s="289">
        <v>3267</v>
      </c>
      <c r="AQ36" s="290">
        <v>3562</v>
      </c>
      <c r="AR36" s="291">
        <v>-8.3000000000000007</v>
      </c>
    </row>
    <row r="37" spans="1:46" ht="13.5" customHeight="1" x14ac:dyDescent="0.15">
      <c r="A37" s="245"/>
      <c r="AK37" s="1107" t="s">
        <v>545</v>
      </c>
      <c r="AL37" s="1108"/>
      <c r="AM37" s="1108"/>
      <c r="AN37" s="1109"/>
      <c r="AO37" s="289" t="s">
        <v>526</v>
      </c>
      <c r="AP37" s="289" t="s">
        <v>526</v>
      </c>
      <c r="AQ37" s="290">
        <v>625</v>
      </c>
      <c r="AR37" s="291" t="s">
        <v>526</v>
      </c>
    </row>
    <row r="38" spans="1:46" ht="27" customHeight="1" x14ac:dyDescent="0.15">
      <c r="A38" s="245"/>
      <c r="AK38" s="1110" t="s">
        <v>546</v>
      </c>
      <c r="AL38" s="1111"/>
      <c r="AM38" s="1111"/>
      <c r="AN38" s="1112"/>
      <c r="AO38" s="292" t="s">
        <v>526</v>
      </c>
      <c r="AP38" s="292" t="s">
        <v>526</v>
      </c>
      <c r="AQ38" s="293">
        <v>3</v>
      </c>
      <c r="AR38" s="281" t="s">
        <v>526</v>
      </c>
      <c r="AS38" s="288"/>
    </row>
    <row r="39" spans="1:46" x14ac:dyDescent="0.15">
      <c r="A39" s="245"/>
      <c r="AK39" s="1110" t="s">
        <v>547</v>
      </c>
      <c r="AL39" s="1111"/>
      <c r="AM39" s="1111"/>
      <c r="AN39" s="1112"/>
      <c r="AO39" s="289">
        <v>-11654</v>
      </c>
      <c r="AP39" s="289">
        <v>-1032</v>
      </c>
      <c r="AQ39" s="290">
        <v>-2822</v>
      </c>
      <c r="AR39" s="291">
        <v>-63.4</v>
      </c>
      <c r="AS39" s="288"/>
    </row>
    <row r="40" spans="1:46" ht="27" customHeight="1" x14ac:dyDescent="0.15">
      <c r="A40" s="245"/>
      <c r="AK40" s="1107" t="s">
        <v>548</v>
      </c>
      <c r="AL40" s="1108"/>
      <c r="AM40" s="1108"/>
      <c r="AN40" s="1109"/>
      <c r="AO40" s="289">
        <v>-296349</v>
      </c>
      <c r="AP40" s="289">
        <v>-26230</v>
      </c>
      <c r="AQ40" s="290">
        <v>-53912</v>
      </c>
      <c r="AR40" s="291">
        <v>-51.3</v>
      </c>
      <c r="AS40" s="288"/>
    </row>
    <row r="41" spans="1:46" x14ac:dyDescent="0.15">
      <c r="A41" s="245"/>
      <c r="AK41" s="1113" t="s">
        <v>306</v>
      </c>
      <c r="AL41" s="1114"/>
      <c r="AM41" s="1114"/>
      <c r="AN41" s="1115"/>
      <c r="AO41" s="289">
        <v>170384</v>
      </c>
      <c r="AP41" s="289">
        <v>15081</v>
      </c>
      <c r="AQ41" s="290">
        <v>26618</v>
      </c>
      <c r="AR41" s="291">
        <v>-43.3</v>
      </c>
      <c r="AS41" s="288"/>
    </row>
    <row r="42" spans="1:46" x14ac:dyDescent="0.15">
      <c r="A42" s="245"/>
      <c r="AK42" s="294" t="s">
        <v>549</v>
      </c>
      <c r="AQ42" s="266"/>
      <c r="AR42" s="266"/>
      <c r="AS42" s="288"/>
    </row>
    <row r="43" spans="1:46" x14ac:dyDescent="0.15">
      <c r="A43" s="245"/>
      <c r="AP43" s="295"/>
      <c r="AQ43" s="266"/>
      <c r="AS43" s="288"/>
    </row>
    <row r="44" spans="1:46" x14ac:dyDescent="0.15">
      <c r="A44" s="245"/>
      <c r="AQ44" s="266"/>
    </row>
    <row r="45" spans="1:46" x14ac:dyDescent="0.15">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96"/>
      <c r="AR45" s="243"/>
      <c r="AS45" s="243"/>
      <c r="AT45" s="241"/>
    </row>
    <row r="46" spans="1:46" x14ac:dyDescent="0.15">
      <c r="A46" s="297"/>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41"/>
    </row>
    <row r="47" spans="1:46" ht="17.25" customHeight="1" x14ac:dyDescent="0.15">
      <c r="A47" s="298" t="s">
        <v>550</v>
      </c>
    </row>
    <row r="48" spans="1:46" x14ac:dyDescent="0.15">
      <c r="A48" s="245"/>
      <c r="AK48" s="299" t="s">
        <v>551</v>
      </c>
      <c r="AL48" s="299"/>
      <c r="AM48" s="299"/>
      <c r="AN48" s="299"/>
      <c r="AO48" s="299"/>
      <c r="AP48" s="299"/>
      <c r="AQ48" s="300"/>
      <c r="AR48" s="299"/>
    </row>
    <row r="49" spans="1:44" ht="13.5" customHeight="1" x14ac:dyDescent="0.15">
      <c r="A49" s="245"/>
      <c r="AK49" s="301"/>
      <c r="AL49" s="302"/>
      <c r="AM49" s="1100" t="s">
        <v>518</v>
      </c>
      <c r="AN49" s="1102" t="s">
        <v>552</v>
      </c>
      <c r="AO49" s="1103"/>
      <c r="AP49" s="1103"/>
      <c r="AQ49" s="1103"/>
      <c r="AR49" s="1104"/>
    </row>
    <row r="50" spans="1:44" x14ac:dyDescent="0.15">
      <c r="A50" s="245"/>
      <c r="AK50" s="303"/>
      <c r="AL50" s="304"/>
      <c r="AM50" s="1101"/>
      <c r="AN50" s="305" t="s">
        <v>553</v>
      </c>
      <c r="AO50" s="306" t="s">
        <v>554</v>
      </c>
      <c r="AP50" s="307" t="s">
        <v>555</v>
      </c>
      <c r="AQ50" s="308" t="s">
        <v>556</v>
      </c>
      <c r="AR50" s="309" t="s">
        <v>557</v>
      </c>
    </row>
    <row r="51" spans="1:44" x14ac:dyDescent="0.15">
      <c r="A51" s="245"/>
      <c r="AK51" s="301" t="s">
        <v>558</v>
      </c>
      <c r="AL51" s="302"/>
      <c r="AM51" s="310">
        <v>4572285</v>
      </c>
      <c r="AN51" s="311">
        <v>414231</v>
      </c>
      <c r="AO51" s="312">
        <v>57.2</v>
      </c>
      <c r="AP51" s="313">
        <v>88328</v>
      </c>
      <c r="AQ51" s="314">
        <v>-1.9</v>
      </c>
      <c r="AR51" s="315">
        <v>59.1</v>
      </c>
    </row>
    <row r="52" spans="1:44" x14ac:dyDescent="0.15">
      <c r="A52" s="245"/>
      <c r="AK52" s="316"/>
      <c r="AL52" s="317" t="s">
        <v>559</v>
      </c>
      <c r="AM52" s="318">
        <v>1297899</v>
      </c>
      <c r="AN52" s="319">
        <v>117585</v>
      </c>
      <c r="AO52" s="320">
        <v>19.2</v>
      </c>
      <c r="AP52" s="321">
        <v>49013</v>
      </c>
      <c r="AQ52" s="322">
        <v>6.4</v>
      </c>
      <c r="AR52" s="323">
        <v>12.8</v>
      </c>
    </row>
    <row r="53" spans="1:44" x14ac:dyDescent="0.15">
      <c r="A53" s="245"/>
      <c r="AK53" s="301" t="s">
        <v>560</v>
      </c>
      <c r="AL53" s="302"/>
      <c r="AM53" s="310">
        <v>5516749</v>
      </c>
      <c r="AN53" s="311">
        <v>498622</v>
      </c>
      <c r="AO53" s="312">
        <v>20.399999999999999</v>
      </c>
      <c r="AP53" s="313">
        <v>103390</v>
      </c>
      <c r="AQ53" s="314">
        <v>17.100000000000001</v>
      </c>
      <c r="AR53" s="315">
        <v>3.3</v>
      </c>
    </row>
    <row r="54" spans="1:44" x14ac:dyDescent="0.15">
      <c r="A54" s="245"/>
      <c r="AK54" s="316"/>
      <c r="AL54" s="317" t="s">
        <v>559</v>
      </c>
      <c r="AM54" s="318">
        <v>675130</v>
      </c>
      <c r="AN54" s="319">
        <v>61020</v>
      </c>
      <c r="AO54" s="320">
        <v>-48.1</v>
      </c>
      <c r="AP54" s="321">
        <v>51269</v>
      </c>
      <c r="AQ54" s="322">
        <v>4.5999999999999996</v>
      </c>
      <c r="AR54" s="323">
        <v>-52.7</v>
      </c>
    </row>
    <row r="55" spans="1:44" x14ac:dyDescent="0.15">
      <c r="A55" s="245"/>
      <c r="AK55" s="301" t="s">
        <v>561</v>
      </c>
      <c r="AL55" s="302"/>
      <c r="AM55" s="310">
        <v>4112757</v>
      </c>
      <c r="AN55" s="311">
        <v>372195</v>
      </c>
      <c r="AO55" s="312">
        <v>-25.4</v>
      </c>
      <c r="AP55" s="313">
        <v>117234</v>
      </c>
      <c r="AQ55" s="314">
        <v>13.4</v>
      </c>
      <c r="AR55" s="315">
        <v>-38.799999999999997</v>
      </c>
    </row>
    <row r="56" spans="1:44" x14ac:dyDescent="0.15">
      <c r="A56" s="245"/>
      <c r="AK56" s="316"/>
      <c r="AL56" s="317" t="s">
        <v>559</v>
      </c>
      <c r="AM56" s="318">
        <v>317556</v>
      </c>
      <c r="AN56" s="319">
        <v>28738</v>
      </c>
      <c r="AO56" s="320">
        <v>-52.9</v>
      </c>
      <c r="AP56" s="321">
        <v>59796</v>
      </c>
      <c r="AQ56" s="322">
        <v>16.600000000000001</v>
      </c>
      <c r="AR56" s="323">
        <v>-69.5</v>
      </c>
    </row>
    <row r="57" spans="1:44" x14ac:dyDescent="0.15">
      <c r="A57" s="245"/>
      <c r="AK57" s="301" t="s">
        <v>562</v>
      </c>
      <c r="AL57" s="302"/>
      <c r="AM57" s="310">
        <v>1335635</v>
      </c>
      <c r="AN57" s="311">
        <v>120523</v>
      </c>
      <c r="AO57" s="312">
        <v>-67.599999999999994</v>
      </c>
      <c r="AP57" s="313">
        <v>97758</v>
      </c>
      <c r="AQ57" s="314">
        <v>-16.600000000000001</v>
      </c>
      <c r="AR57" s="315">
        <v>-51</v>
      </c>
    </row>
    <row r="58" spans="1:44" x14ac:dyDescent="0.15">
      <c r="A58" s="245"/>
      <c r="AK58" s="316"/>
      <c r="AL58" s="317" t="s">
        <v>559</v>
      </c>
      <c r="AM58" s="318">
        <v>492699</v>
      </c>
      <c r="AN58" s="319">
        <v>44459</v>
      </c>
      <c r="AO58" s="320">
        <v>54.7</v>
      </c>
      <c r="AP58" s="321">
        <v>45946</v>
      </c>
      <c r="AQ58" s="322">
        <v>-23.2</v>
      </c>
      <c r="AR58" s="323">
        <v>77.900000000000006</v>
      </c>
    </row>
    <row r="59" spans="1:44" x14ac:dyDescent="0.15">
      <c r="A59" s="245"/>
      <c r="AK59" s="301" t="s">
        <v>563</v>
      </c>
      <c r="AL59" s="302"/>
      <c r="AM59" s="310">
        <v>1123821</v>
      </c>
      <c r="AN59" s="311">
        <v>99471</v>
      </c>
      <c r="AO59" s="312">
        <v>-17.5</v>
      </c>
      <c r="AP59" s="313">
        <v>91338</v>
      </c>
      <c r="AQ59" s="314">
        <v>-6.6</v>
      </c>
      <c r="AR59" s="315">
        <v>-10.9</v>
      </c>
    </row>
    <row r="60" spans="1:44" x14ac:dyDescent="0.15">
      <c r="A60" s="245"/>
      <c r="AK60" s="316"/>
      <c r="AL60" s="317" t="s">
        <v>559</v>
      </c>
      <c r="AM60" s="318">
        <v>493404</v>
      </c>
      <c r="AN60" s="319">
        <v>43672</v>
      </c>
      <c r="AO60" s="320">
        <v>-1.8</v>
      </c>
      <c r="AP60" s="321">
        <v>43989</v>
      </c>
      <c r="AQ60" s="322">
        <v>-4.3</v>
      </c>
      <c r="AR60" s="323">
        <v>2.5</v>
      </c>
    </row>
    <row r="61" spans="1:44" x14ac:dyDescent="0.15">
      <c r="A61" s="245"/>
      <c r="AK61" s="301" t="s">
        <v>564</v>
      </c>
      <c r="AL61" s="324"/>
      <c r="AM61" s="310">
        <v>3332249</v>
      </c>
      <c r="AN61" s="311">
        <v>301008</v>
      </c>
      <c r="AO61" s="312">
        <v>-6.6</v>
      </c>
      <c r="AP61" s="313">
        <v>99610</v>
      </c>
      <c r="AQ61" s="325">
        <v>1.1000000000000001</v>
      </c>
      <c r="AR61" s="315">
        <v>-7.7</v>
      </c>
    </row>
    <row r="62" spans="1:44" x14ac:dyDescent="0.15">
      <c r="A62" s="245"/>
      <c r="AK62" s="316"/>
      <c r="AL62" s="317" t="s">
        <v>559</v>
      </c>
      <c r="AM62" s="318">
        <v>655338</v>
      </c>
      <c r="AN62" s="319">
        <v>59095</v>
      </c>
      <c r="AO62" s="320">
        <v>-5.8</v>
      </c>
      <c r="AP62" s="321">
        <v>50003</v>
      </c>
      <c r="AQ62" s="322">
        <v>0</v>
      </c>
      <c r="AR62" s="323">
        <v>-5.8</v>
      </c>
    </row>
    <row r="63" spans="1:44" x14ac:dyDescent="0.15">
      <c r="A63" s="245"/>
    </row>
    <row r="64" spans="1:44" x14ac:dyDescent="0.15">
      <c r="A64" s="245"/>
    </row>
    <row r="65" spans="1:46" x14ac:dyDescent="0.15">
      <c r="A65" s="245"/>
    </row>
    <row r="66" spans="1:46" x14ac:dyDescent="0.15">
      <c r="A66" s="326"/>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327"/>
    </row>
    <row r="67" spans="1:46" ht="13.5" hidden="1" customHeight="1" x14ac:dyDescent="0.15">
      <c r="AS67" s="241"/>
      <c r="AT67" s="241"/>
    </row>
  </sheetData>
  <sheetProtection algorithmName="SHA-512" hashValue="GVCEESyZPKiwKzd6x8orNJzf3qFpywIz7g76eSJm+KDsnWOR64DJMd7Lm79ssTpzC6u2f8xaiEFGmGXAW2CreQ==" saltValue="VpW0U1Du0VCZLNuVncIb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AV116" sqref="AV116"/>
    </sheetView>
  </sheetViews>
  <sheetFormatPr defaultColWidth="0" defaultRowHeight="13.5" customHeight="1" zeroHeight="1" x14ac:dyDescent="0.15"/>
  <cols>
    <col min="1" max="125" width="2.375" style="240" customWidth="1"/>
    <col min="126" max="16384" width="9" style="239" hidden="1"/>
  </cols>
  <sheetData>
    <row r="1" spans="2:125" ht="13.5" customHeight="1" x14ac:dyDescent="0.15">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row>
    <row r="2" spans="2:125" x14ac:dyDescent="0.15">
      <c r="B2" s="239"/>
      <c r="DG2" s="239"/>
    </row>
    <row r="3" spans="2:125" x14ac:dyDescent="0.15">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H3" s="239"/>
      <c r="DI3" s="239"/>
      <c r="DJ3" s="239"/>
      <c r="DK3" s="239"/>
      <c r="DL3" s="239"/>
      <c r="DM3" s="239"/>
      <c r="DN3" s="239"/>
      <c r="DO3" s="239"/>
      <c r="DP3" s="239"/>
      <c r="DQ3" s="239"/>
      <c r="DR3" s="239"/>
      <c r="DS3" s="239"/>
      <c r="DT3" s="239"/>
      <c r="DU3" s="239"/>
    </row>
    <row r="4" spans="2:125" x14ac:dyDescent="0.15"/>
    <row r="5" spans="2:125" x14ac:dyDescent="0.15"/>
    <row r="6" spans="2:125" x14ac:dyDescent="0.15"/>
    <row r="7" spans="2:125" x14ac:dyDescent="0.15"/>
    <row r="8" spans="2:125" x14ac:dyDescent="0.15"/>
    <row r="9" spans="2:125" x14ac:dyDescent="0.15">
      <c r="DU9" s="23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39"/>
    </row>
    <row r="18" spans="125:125" x14ac:dyDescent="0.15"/>
    <row r="19" spans="125:125" x14ac:dyDescent="0.15"/>
    <row r="20" spans="125:125" x14ac:dyDescent="0.15">
      <c r="DU20" s="239"/>
    </row>
    <row r="21" spans="125:125" x14ac:dyDescent="0.15">
      <c r="DU21" s="23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39"/>
    </row>
    <row r="29" spans="125:125" x14ac:dyDescent="0.15"/>
    <row r="30" spans="125:125" x14ac:dyDescent="0.15"/>
    <row r="31" spans="125:125" x14ac:dyDescent="0.15"/>
    <row r="32" spans="125:125" x14ac:dyDescent="0.15"/>
    <row r="33" spans="2:125" x14ac:dyDescent="0.15">
      <c r="B33" s="239"/>
      <c r="G33" s="239"/>
      <c r="I33" s="239"/>
    </row>
    <row r="34" spans="2:125" x14ac:dyDescent="0.15">
      <c r="C34" s="239"/>
      <c r="P34" s="239"/>
      <c r="DE34" s="239"/>
      <c r="DH34" s="239"/>
    </row>
    <row r="35" spans="2:125" x14ac:dyDescent="0.15">
      <c r="D35" s="239"/>
      <c r="E35" s="239"/>
      <c r="DG35" s="239"/>
      <c r="DJ35" s="239"/>
      <c r="DP35" s="239"/>
      <c r="DQ35" s="239"/>
      <c r="DR35" s="239"/>
      <c r="DS35" s="239"/>
      <c r="DT35" s="239"/>
      <c r="DU35" s="239"/>
    </row>
    <row r="36" spans="2:125" x14ac:dyDescent="0.15">
      <c r="F36" s="239"/>
      <c r="H36" s="239"/>
      <c r="J36" s="239"/>
      <c r="K36" s="239"/>
      <c r="L36" s="239"/>
      <c r="M36" s="239"/>
      <c r="N36" s="239"/>
      <c r="O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F36" s="239"/>
      <c r="DI36" s="239"/>
      <c r="DK36" s="239"/>
      <c r="DL36" s="239"/>
      <c r="DM36" s="239"/>
      <c r="DN36" s="239"/>
      <c r="DO36" s="239"/>
      <c r="DP36" s="239"/>
      <c r="DQ36" s="239"/>
      <c r="DR36" s="239"/>
      <c r="DS36" s="239"/>
      <c r="DT36" s="239"/>
      <c r="DU36" s="239"/>
    </row>
    <row r="37" spans="2:125" x14ac:dyDescent="0.15">
      <c r="DU37" s="239"/>
    </row>
    <row r="38" spans="2:125" x14ac:dyDescent="0.15">
      <c r="DT38" s="239"/>
      <c r="DU38" s="239"/>
    </row>
    <row r="39" spans="2:125" x14ac:dyDescent="0.15"/>
    <row r="40" spans="2:125" x14ac:dyDescent="0.15">
      <c r="DH40" s="239"/>
    </row>
    <row r="41" spans="2:125" x14ac:dyDescent="0.15">
      <c r="DE41" s="239"/>
    </row>
    <row r="42" spans="2:125" x14ac:dyDescent="0.15">
      <c r="DG42" s="239"/>
      <c r="DJ42" s="239"/>
    </row>
    <row r="43" spans="2:125" x14ac:dyDescent="0.15">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A43" s="239"/>
      <c r="CB43" s="239"/>
      <c r="CC43" s="239"/>
      <c r="CD43" s="239"/>
      <c r="CE43" s="239"/>
      <c r="CF43" s="239"/>
      <c r="CG43" s="239"/>
      <c r="CH43" s="239"/>
      <c r="CI43" s="239"/>
      <c r="CJ43" s="239"/>
      <c r="CK43" s="239"/>
      <c r="CL43" s="239"/>
      <c r="CM43" s="239"/>
      <c r="CN43" s="239"/>
      <c r="CO43" s="239"/>
      <c r="CP43" s="239"/>
      <c r="CQ43" s="239"/>
      <c r="CR43" s="239"/>
      <c r="CS43" s="239"/>
      <c r="CT43" s="239"/>
      <c r="CU43" s="239"/>
      <c r="CV43" s="239"/>
      <c r="CW43" s="239"/>
      <c r="CX43" s="239"/>
      <c r="CY43" s="239"/>
      <c r="CZ43" s="239"/>
      <c r="DA43" s="239"/>
      <c r="DB43" s="239"/>
      <c r="DC43" s="239"/>
      <c r="DD43" s="239"/>
      <c r="DF43" s="239"/>
      <c r="DI43" s="239"/>
      <c r="DK43" s="239"/>
      <c r="DL43" s="239"/>
      <c r="DM43" s="239"/>
      <c r="DN43" s="239"/>
      <c r="DO43" s="239"/>
      <c r="DP43" s="239"/>
      <c r="DQ43" s="239"/>
      <c r="DR43" s="239"/>
      <c r="DS43" s="239"/>
      <c r="DT43" s="239"/>
      <c r="DU43" s="239"/>
    </row>
    <row r="44" spans="2:125" x14ac:dyDescent="0.15">
      <c r="DU44" s="239"/>
    </row>
    <row r="45" spans="2:125" x14ac:dyDescent="0.15"/>
    <row r="46" spans="2:125" x14ac:dyDescent="0.15"/>
    <row r="47" spans="2:125" x14ac:dyDescent="0.15"/>
    <row r="48" spans="2:125" x14ac:dyDescent="0.15">
      <c r="DT48" s="239"/>
      <c r="DU48" s="239"/>
    </row>
    <row r="49" spans="120:125" x14ac:dyDescent="0.15">
      <c r="DU49" s="239"/>
    </row>
    <row r="50" spans="120:125" x14ac:dyDescent="0.15">
      <c r="DU50" s="239"/>
    </row>
    <row r="51" spans="120:125" x14ac:dyDescent="0.15">
      <c r="DP51" s="239"/>
      <c r="DQ51" s="239"/>
      <c r="DR51" s="239"/>
      <c r="DS51" s="239"/>
      <c r="DT51" s="239"/>
      <c r="DU51" s="239"/>
    </row>
    <row r="52" spans="120:125" x14ac:dyDescent="0.15"/>
    <row r="53" spans="120:125" x14ac:dyDescent="0.15"/>
    <row r="54" spans="120:125" x14ac:dyDescent="0.15">
      <c r="DU54" s="239"/>
    </row>
    <row r="55" spans="120:125" x14ac:dyDescent="0.15"/>
    <row r="56" spans="120:125" x14ac:dyDescent="0.15"/>
    <row r="57" spans="120:125" x14ac:dyDescent="0.15"/>
    <row r="58" spans="120:125" x14ac:dyDescent="0.15">
      <c r="DU58" s="239"/>
    </row>
    <row r="59" spans="120:125" x14ac:dyDescent="0.15"/>
    <row r="60" spans="120:125" x14ac:dyDescent="0.15"/>
    <row r="61" spans="120:125" x14ac:dyDescent="0.15"/>
    <row r="62" spans="120:125" x14ac:dyDescent="0.15"/>
    <row r="63" spans="120:125" x14ac:dyDescent="0.15">
      <c r="DU63" s="239"/>
    </row>
    <row r="64" spans="120:125" x14ac:dyDescent="0.15">
      <c r="DT64" s="239"/>
      <c r="DU64" s="239"/>
    </row>
    <row r="65" spans="123:125" x14ac:dyDescent="0.15"/>
    <row r="66" spans="123:125" x14ac:dyDescent="0.15"/>
    <row r="67" spans="123:125" x14ac:dyDescent="0.15"/>
    <row r="68" spans="123:125" x14ac:dyDescent="0.15"/>
    <row r="69" spans="123:125" x14ac:dyDescent="0.15">
      <c r="DS69" s="239"/>
      <c r="DT69" s="239"/>
      <c r="DU69" s="23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39"/>
    </row>
    <row r="83" spans="116:125" x14ac:dyDescent="0.15">
      <c r="DM83" s="239"/>
      <c r="DN83" s="239"/>
      <c r="DO83" s="239"/>
      <c r="DP83" s="239"/>
      <c r="DQ83" s="239"/>
      <c r="DR83" s="239"/>
      <c r="DS83" s="239"/>
      <c r="DT83" s="239"/>
      <c r="DU83" s="239"/>
    </row>
    <row r="84" spans="116:125" x14ac:dyDescent="0.15"/>
    <row r="85" spans="116:125" x14ac:dyDescent="0.15"/>
    <row r="86" spans="116:125" x14ac:dyDescent="0.15"/>
    <row r="87" spans="116:125" x14ac:dyDescent="0.15"/>
    <row r="88" spans="116:125" x14ac:dyDescent="0.15">
      <c r="DU88" s="23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39"/>
      <c r="DT94" s="239"/>
      <c r="DU94" s="239"/>
    </row>
    <row r="95" spans="116:125" ht="13.5" customHeight="1" x14ac:dyDescent="0.15">
      <c r="DU95" s="23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39"/>
    </row>
    <row r="102" spans="124:125" ht="13.5" customHeight="1" x14ac:dyDescent="0.15"/>
    <row r="103" spans="124:125" ht="13.5" customHeight="1" x14ac:dyDescent="0.15"/>
    <row r="104" spans="124:125" ht="13.5" customHeight="1" x14ac:dyDescent="0.15">
      <c r="DT104" s="239"/>
      <c r="DU104" s="23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9" t="s">
        <v>566</v>
      </c>
    </row>
    <row r="121" spans="125:125" ht="13.5" hidden="1" customHeight="1" x14ac:dyDescent="0.15">
      <c r="DU121" s="239"/>
    </row>
  </sheetData>
  <sheetProtection algorithmName="SHA-512" hashValue="/PecZjFADszC2DXBAzUNDxlBoqRqf6QHK9bk5wySf7Sj4NcceuKDX9jI807EBpp/VXaEur9uZBdk/4zyxBaNqw==" saltValue="WY7XCwv0pM6qdwEN/yij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3" zoomScaleNormal="100" zoomScaleSheetLayoutView="55" workbookViewId="0">
      <selection activeCell="AE28" sqref="AE28"/>
    </sheetView>
  </sheetViews>
  <sheetFormatPr defaultColWidth="0" defaultRowHeight="13.5" customHeight="1" zeroHeight="1" x14ac:dyDescent="0.15"/>
  <cols>
    <col min="1" max="125" width="2.375" style="240" customWidth="1"/>
    <col min="126" max="142" width="0" style="239" hidden="1" customWidth="1"/>
    <col min="143" max="16384" width="9" style="239" hidden="1"/>
  </cols>
  <sheetData>
    <row r="1" spans="1:125" ht="13.5" customHeight="1" x14ac:dyDescent="0.15">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row>
    <row r="2" spans="1:125" x14ac:dyDescent="0.15">
      <c r="B2" s="239"/>
      <c r="T2" s="239"/>
    </row>
    <row r="3" spans="1:125" x14ac:dyDescent="0.15">
      <c r="C3" s="239"/>
      <c r="D3" s="239"/>
      <c r="E3" s="239"/>
      <c r="F3" s="239"/>
      <c r="G3" s="239"/>
      <c r="H3" s="239"/>
      <c r="I3" s="239"/>
      <c r="J3" s="239"/>
      <c r="K3" s="239"/>
      <c r="L3" s="239"/>
      <c r="M3" s="239"/>
      <c r="N3" s="239"/>
      <c r="O3" s="239"/>
      <c r="P3" s="239"/>
      <c r="Q3" s="239"/>
      <c r="R3" s="239"/>
      <c r="S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39"/>
      <c r="G33" s="239"/>
      <c r="I33" s="239"/>
    </row>
    <row r="34" spans="2:125" x14ac:dyDescent="0.15">
      <c r="C34" s="239"/>
      <c r="P34" s="239"/>
      <c r="R34" s="239"/>
      <c r="U34" s="239"/>
    </row>
    <row r="35" spans="2:125" x14ac:dyDescent="0.15">
      <c r="D35" s="239"/>
      <c r="E35" s="239"/>
      <c r="T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row>
    <row r="36" spans="2:125" x14ac:dyDescent="0.15">
      <c r="F36" s="239"/>
      <c r="H36" s="239"/>
      <c r="J36" s="239"/>
      <c r="K36" s="239"/>
      <c r="L36" s="239"/>
      <c r="M36" s="239"/>
      <c r="N36" s="239"/>
      <c r="O36" s="239"/>
      <c r="Q36" s="239"/>
      <c r="S36" s="239"/>
      <c r="V36" s="239"/>
    </row>
    <row r="37" spans="2:125" x14ac:dyDescent="0.15"/>
    <row r="38" spans="2:125" x14ac:dyDescent="0.15"/>
    <row r="39" spans="2:125" x14ac:dyDescent="0.15"/>
    <row r="40" spans="2:125" x14ac:dyDescent="0.15">
      <c r="U40" s="239"/>
    </row>
    <row r="41" spans="2:125" x14ac:dyDescent="0.15">
      <c r="R41" s="239"/>
    </row>
    <row r="42" spans="2:125" x14ac:dyDescent="0.15">
      <c r="T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239"/>
      <c r="CL42" s="239"/>
      <c r="CM42" s="239"/>
      <c r="CN42" s="239"/>
      <c r="CO42" s="239"/>
      <c r="CP42" s="239"/>
      <c r="CQ42" s="239"/>
      <c r="CR42" s="239"/>
      <c r="CS42" s="239"/>
      <c r="CT42" s="239"/>
      <c r="CU42" s="239"/>
      <c r="CV42" s="239"/>
      <c r="CW42" s="239"/>
      <c r="CX42" s="239"/>
      <c r="CY42" s="239"/>
      <c r="CZ42" s="239"/>
      <c r="DA42" s="239"/>
      <c r="DB42" s="239"/>
      <c r="DC42" s="239"/>
      <c r="DD42" s="239"/>
      <c r="DE42" s="239"/>
      <c r="DF42" s="239"/>
      <c r="DG42" s="239"/>
      <c r="DH42" s="239"/>
      <c r="DI42" s="239"/>
      <c r="DJ42" s="239"/>
      <c r="DK42" s="239"/>
      <c r="DL42" s="239"/>
      <c r="DM42" s="239"/>
      <c r="DN42" s="239"/>
      <c r="DO42" s="239"/>
      <c r="DP42" s="239"/>
      <c r="DQ42" s="239"/>
      <c r="DR42" s="239"/>
      <c r="DS42" s="239"/>
      <c r="DT42" s="239"/>
      <c r="DU42" s="239"/>
    </row>
    <row r="43" spans="2:125" x14ac:dyDescent="0.15">
      <c r="Q43" s="239"/>
      <c r="S43" s="239"/>
      <c r="V43" s="23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0" t="s">
        <v>567</v>
      </c>
    </row>
  </sheetData>
  <sheetProtection algorithmName="SHA-512" hashValue="0kNZtiMEWNHMVd7Retvz4b3AZsq5fu10/22h5ifdRxF0uBeTuiA00dDfwNLaG/iJ1iQHZFzLhUZ3LfOL1Amsmw==" saltValue="ebThlzGS5iCoaFjQVS5d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A2" sqref="A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26" t="s">
        <v>3</v>
      </c>
      <c r="D47" s="1126"/>
      <c r="E47" s="1127"/>
      <c r="F47" s="11">
        <v>58.48</v>
      </c>
      <c r="G47" s="12">
        <v>54.68</v>
      </c>
      <c r="H47" s="12">
        <v>43.71</v>
      </c>
      <c r="I47" s="12">
        <v>29.05</v>
      </c>
      <c r="J47" s="13">
        <v>34.700000000000003</v>
      </c>
    </row>
    <row r="48" spans="2:10" ht="57.75" customHeight="1" x14ac:dyDescent="0.15">
      <c r="B48" s="14"/>
      <c r="C48" s="1128" t="s">
        <v>4</v>
      </c>
      <c r="D48" s="1128"/>
      <c r="E48" s="1129"/>
      <c r="F48" s="15">
        <v>10.84</v>
      </c>
      <c r="G48" s="16">
        <v>4.8</v>
      </c>
      <c r="H48" s="16">
        <v>8.7200000000000006</v>
      </c>
      <c r="I48" s="16">
        <v>14.18</v>
      </c>
      <c r="J48" s="17">
        <v>17.23</v>
      </c>
    </row>
    <row r="49" spans="2:10" ht="57.75" customHeight="1" thickBot="1" x14ac:dyDescent="0.2">
      <c r="B49" s="18"/>
      <c r="C49" s="1130" t="s">
        <v>5</v>
      </c>
      <c r="D49" s="1130"/>
      <c r="E49" s="1131"/>
      <c r="F49" s="19" t="s">
        <v>573</v>
      </c>
      <c r="G49" s="20" t="s">
        <v>574</v>
      </c>
      <c r="H49" s="20" t="s">
        <v>575</v>
      </c>
      <c r="I49" s="20" t="s">
        <v>576</v>
      </c>
      <c r="J49" s="21">
        <v>6.26</v>
      </c>
    </row>
    <row r="50" spans="2:10" x14ac:dyDescent="0.15"/>
  </sheetData>
  <sheetProtection algorithmName="SHA-512" hashValue="9GQkwTIX3pJJQ+XVvvPwvm3BMzu93a0xt8ioBHvoM5LGgBWwxiD0Cl/mdoxtamfRBcy67OOYcp/TeyWxXFPDNg==" saltValue="lRTsePTENhjtNrUpEWeU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election activeCell="H40" sqref="H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36" t="s">
        <v>577</v>
      </c>
      <c r="D34" s="1136"/>
      <c r="E34" s="1137"/>
      <c r="F34" s="32">
        <v>19.63</v>
      </c>
      <c r="G34" s="33">
        <v>21.67</v>
      </c>
      <c r="H34" s="33">
        <v>18.5</v>
      </c>
      <c r="I34" s="33">
        <v>15.32</v>
      </c>
      <c r="J34" s="34">
        <v>18</v>
      </c>
      <c r="K34" s="22"/>
      <c r="L34" s="22"/>
      <c r="M34" s="22"/>
      <c r="N34" s="22"/>
      <c r="O34" s="22"/>
      <c r="P34" s="22"/>
    </row>
    <row r="35" spans="1:16" ht="39" customHeight="1" x14ac:dyDescent="0.15">
      <c r="A35" s="22"/>
      <c r="B35" s="35"/>
      <c r="C35" s="1132" t="s">
        <v>578</v>
      </c>
      <c r="D35" s="1132"/>
      <c r="E35" s="1133"/>
      <c r="F35" s="36">
        <v>10.84</v>
      </c>
      <c r="G35" s="37">
        <v>4.8</v>
      </c>
      <c r="H35" s="37">
        <v>8.7100000000000009</v>
      </c>
      <c r="I35" s="37">
        <v>14.17</v>
      </c>
      <c r="J35" s="38">
        <v>17.23</v>
      </c>
      <c r="K35" s="22"/>
      <c r="L35" s="22"/>
      <c r="M35" s="22"/>
      <c r="N35" s="22"/>
      <c r="O35" s="22"/>
      <c r="P35" s="22"/>
    </row>
    <row r="36" spans="1:16" ht="39" customHeight="1" x14ac:dyDescent="0.15">
      <c r="A36" s="22"/>
      <c r="B36" s="35"/>
      <c r="C36" s="1132" t="s">
        <v>579</v>
      </c>
      <c r="D36" s="1132"/>
      <c r="E36" s="1133"/>
      <c r="F36" s="36">
        <v>0.23</v>
      </c>
      <c r="G36" s="37">
        <v>0.36</v>
      </c>
      <c r="H36" s="37">
        <v>0.25</v>
      </c>
      <c r="I36" s="37">
        <v>0.16</v>
      </c>
      <c r="J36" s="38">
        <v>0.31</v>
      </c>
      <c r="K36" s="22"/>
      <c r="L36" s="22"/>
      <c r="M36" s="22"/>
      <c r="N36" s="22"/>
      <c r="O36" s="22"/>
      <c r="P36" s="22"/>
    </row>
    <row r="37" spans="1:16" ht="39" customHeight="1" x14ac:dyDescent="0.15">
      <c r="A37" s="22"/>
      <c r="B37" s="35"/>
      <c r="C37" s="1132" t="s">
        <v>580</v>
      </c>
      <c r="D37" s="1132"/>
      <c r="E37" s="1133"/>
      <c r="F37" s="36">
        <v>1.46</v>
      </c>
      <c r="G37" s="37">
        <v>1.02</v>
      </c>
      <c r="H37" s="37">
        <v>0.61</v>
      </c>
      <c r="I37" s="37">
        <v>1.1299999999999999</v>
      </c>
      <c r="J37" s="38">
        <v>0.24</v>
      </c>
      <c r="K37" s="22"/>
      <c r="L37" s="22"/>
      <c r="M37" s="22"/>
      <c r="N37" s="22"/>
      <c r="O37" s="22"/>
      <c r="P37" s="22"/>
    </row>
    <row r="38" spans="1:16" ht="39" customHeight="1" x14ac:dyDescent="0.15">
      <c r="A38" s="22"/>
      <c r="B38" s="35"/>
      <c r="C38" s="1132" t="s">
        <v>581</v>
      </c>
      <c r="D38" s="1132"/>
      <c r="E38" s="1133"/>
      <c r="F38" s="36">
        <v>0</v>
      </c>
      <c r="G38" s="37">
        <v>0</v>
      </c>
      <c r="H38" s="37">
        <v>0.01</v>
      </c>
      <c r="I38" s="37">
        <v>0.02</v>
      </c>
      <c r="J38" s="38">
        <v>0</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582</v>
      </c>
      <c r="D42" s="1132"/>
      <c r="E42" s="1133"/>
      <c r="F42" s="36" t="s">
        <v>526</v>
      </c>
      <c r="G42" s="37" t="s">
        <v>526</v>
      </c>
      <c r="H42" s="37" t="s">
        <v>526</v>
      </c>
      <c r="I42" s="37" t="s">
        <v>526</v>
      </c>
      <c r="J42" s="38" t="s">
        <v>526</v>
      </c>
      <c r="K42" s="22"/>
      <c r="L42" s="22"/>
      <c r="M42" s="22"/>
      <c r="N42" s="22"/>
      <c r="O42" s="22"/>
      <c r="P42" s="22"/>
    </row>
    <row r="43" spans="1:16" ht="39" customHeight="1" thickBot="1" x14ac:dyDescent="0.2">
      <c r="A43" s="22"/>
      <c r="B43" s="40"/>
      <c r="C43" s="1134" t="s">
        <v>583</v>
      </c>
      <c r="D43" s="1134"/>
      <c r="E43" s="1135"/>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xJRrvAGgzZAL/sTiHLscWhEwJAzGUSGbVgd1d7hWHkW9kS/+jHAVjR7PBnFB/4faUx/dXzMsROxeipwX/6fPA==" saltValue="xZUHgTtBXAp0esO5lfNj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69D0-2D5E-4489-8508-A8A3323E6C25}">
  <sheetPr>
    <pageSetUpPr fitToPage="1"/>
  </sheetPr>
  <dimension ref="A1:U64"/>
  <sheetViews>
    <sheetView showGridLines="0" topLeftCell="A41" zoomScaleSheetLayoutView="55" workbookViewId="0">
      <selection activeCell="D61" sqref="D61"/>
    </sheetView>
  </sheetViews>
  <sheetFormatPr defaultColWidth="0" defaultRowHeight="0"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37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38" t="s">
        <v>11</v>
      </c>
      <c r="C45" s="1139"/>
      <c r="D45" s="350"/>
      <c r="E45" s="1144" t="s">
        <v>12</v>
      </c>
      <c r="F45" s="1144"/>
      <c r="G45" s="1144"/>
      <c r="H45" s="1144"/>
      <c r="I45" s="1144"/>
      <c r="J45" s="1145"/>
      <c r="K45" s="349">
        <v>414</v>
      </c>
      <c r="L45" s="348">
        <v>407</v>
      </c>
      <c r="M45" s="348">
        <v>403</v>
      </c>
      <c r="N45" s="348">
        <v>396</v>
      </c>
      <c r="O45" s="347">
        <v>393</v>
      </c>
      <c r="P45" s="46"/>
      <c r="Q45" s="46"/>
      <c r="R45" s="46"/>
      <c r="S45" s="46"/>
      <c r="T45" s="46"/>
      <c r="U45" s="46"/>
    </row>
    <row r="46" spans="1:21" ht="30.75" customHeight="1" x14ac:dyDescent="0.15">
      <c r="A46" s="46"/>
      <c r="B46" s="1140"/>
      <c r="C46" s="1141"/>
      <c r="D46" s="346"/>
      <c r="E46" s="1146" t="s">
        <v>13</v>
      </c>
      <c r="F46" s="1146"/>
      <c r="G46" s="1146"/>
      <c r="H46" s="1146"/>
      <c r="I46" s="1146"/>
      <c r="J46" s="1147"/>
      <c r="K46" s="344" t="s">
        <v>526</v>
      </c>
      <c r="L46" s="343" t="s">
        <v>526</v>
      </c>
      <c r="M46" s="343" t="s">
        <v>526</v>
      </c>
      <c r="N46" s="343" t="s">
        <v>526</v>
      </c>
      <c r="O46" s="342" t="s">
        <v>526</v>
      </c>
      <c r="P46" s="46"/>
      <c r="Q46" s="46"/>
      <c r="R46" s="46"/>
      <c r="S46" s="46"/>
      <c r="T46" s="46"/>
      <c r="U46" s="46"/>
    </row>
    <row r="47" spans="1:21" ht="30.75" customHeight="1" x14ac:dyDescent="0.15">
      <c r="A47" s="46"/>
      <c r="B47" s="1140"/>
      <c r="C47" s="1141"/>
      <c r="D47" s="346"/>
      <c r="E47" s="1146" t="s">
        <v>14</v>
      </c>
      <c r="F47" s="1146"/>
      <c r="G47" s="1146"/>
      <c r="H47" s="1146"/>
      <c r="I47" s="1146"/>
      <c r="J47" s="1147"/>
      <c r="K47" s="344" t="s">
        <v>526</v>
      </c>
      <c r="L47" s="343" t="s">
        <v>526</v>
      </c>
      <c r="M47" s="343" t="s">
        <v>526</v>
      </c>
      <c r="N47" s="343" t="s">
        <v>526</v>
      </c>
      <c r="O47" s="342" t="s">
        <v>526</v>
      </c>
      <c r="P47" s="46"/>
      <c r="Q47" s="46"/>
      <c r="R47" s="46"/>
      <c r="S47" s="46"/>
      <c r="T47" s="46"/>
      <c r="U47" s="46"/>
    </row>
    <row r="48" spans="1:21" ht="30.75" customHeight="1" x14ac:dyDescent="0.15">
      <c r="A48" s="46"/>
      <c r="B48" s="1140"/>
      <c r="C48" s="1141"/>
      <c r="D48" s="346"/>
      <c r="E48" s="1146" t="s">
        <v>15</v>
      </c>
      <c r="F48" s="1146"/>
      <c r="G48" s="1146"/>
      <c r="H48" s="1146"/>
      <c r="I48" s="1146"/>
      <c r="J48" s="1147"/>
      <c r="K48" s="344">
        <v>35</v>
      </c>
      <c r="L48" s="343">
        <v>41</v>
      </c>
      <c r="M48" s="343">
        <v>45</v>
      </c>
      <c r="N48" s="343">
        <v>47</v>
      </c>
      <c r="O48" s="342">
        <v>49</v>
      </c>
      <c r="P48" s="46"/>
      <c r="Q48" s="46"/>
      <c r="R48" s="46"/>
      <c r="S48" s="46"/>
      <c r="T48" s="46"/>
      <c r="U48" s="46"/>
    </row>
    <row r="49" spans="1:21" ht="30.75" customHeight="1" x14ac:dyDescent="0.15">
      <c r="A49" s="46"/>
      <c r="B49" s="1140"/>
      <c r="C49" s="1141"/>
      <c r="D49" s="346"/>
      <c r="E49" s="1146" t="s">
        <v>16</v>
      </c>
      <c r="F49" s="1146"/>
      <c r="G49" s="1146"/>
      <c r="H49" s="1146"/>
      <c r="I49" s="1146"/>
      <c r="J49" s="1147"/>
      <c r="K49" s="344">
        <v>22</v>
      </c>
      <c r="L49" s="343">
        <v>27</v>
      </c>
      <c r="M49" s="343">
        <v>26</v>
      </c>
      <c r="N49" s="343">
        <v>29</v>
      </c>
      <c r="O49" s="342">
        <v>37</v>
      </c>
      <c r="P49" s="46"/>
      <c r="Q49" s="46"/>
      <c r="R49" s="46"/>
      <c r="S49" s="46"/>
      <c r="T49" s="46"/>
      <c r="U49" s="46"/>
    </row>
    <row r="50" spans="1:21" ht="30.75" customHeight="1" x14ac:dyDescent="0.15">
      <c r="A50" s="46"/>
      <c r="B50" s="1140"/>
      <c r="C50" s="1141"/>
      <c r="D50" s="346"/>
      <c r="E50" s="1146" t="s">
        <v>17</v>
      </c>
      <c r="F50" s="1146"/>
      <c r="G50" s="1146"/>
      <c r="H50" s="1146"/>
      <c r="I50" s="1146"/>
      <c r="J50" s="1147"/>
      <c r="K50" s="344" t="s">
        <v>526</v>
      </c>
      <c r="L50" s="343" t="s">
        <v>526</v>
      </c>
      <c r="M50" s="343" t="s">
        <v>526</v>
      </c>
      <c r="N50" s="343" t="s">
        <v>526</v>
      </c>
      <c r="O50" s="342" t="s">
        <v>526</v>
      </c>
      <c r="P50" s="46"/>
      <c r="Q50" s="46"/>
      <c r="R50" s="46"/>
      <c r="S50" s="46"/>
      <c r="T50" s="46"/>
      <c r="U50" s="46"/>
    </row>
    <row r="51" spans="1:21" ht="30.75" customHeight="1" x14ac:dyDescent="0.15">
      <c r="A51" s="46"/>
      <c r="B51" s="1142"/>
      <c r="C51" s="1143"/>
      <c r="D51" s="345"/>
      <c r="E51" s="1146" t="s">
        <v>18</v>
      </c>
      <c r="F51" s="1146"/>
      <c r="G51" s="1146"/>
      <c r="H51" s="1146"/>
      <c r="I51" s="1146"/>
      <c r="J51" s="1147"/>
      <c r="K51" s="344" t="s">
        <v>526</v>
      </c>
      <c r="L51" s="343" t="s">
        <v>526</v>
      </c>
      <c r="M51" s="343" t="s">
        <v>526</v>
      </c>
      <c r="N51" s="343" t="s">
        <v>526</v>
      </c>
      <c r="O51" s="342" t="s">
        <v>526</v>
      </c>
      <c r="P51" s="46"/>
      <c r="Q51" s="46"/>
      <c r="R51" s="46"/>
      <c r="S51" s="46"/>
      <c r="T51" s="46"/>
      <c r="U51" s="46"/>
    </row>
    <row r="52" spans="1:21" ht="30.75" customHeight="1" x14ac:dyDescent="0.15">
      <c r="A52" s="46"/>
      <c r="B52" s="1148" t="s">
        <v>19</v>
      </c>
      <c r="C52" s="1149"/>
      <c r="D52" s="345"/>
      <c r="E52" s="1146" t="s">
        <v>20</v>
      </c>
      <c r="F52" s="1146"/>
      <c r="G52" s="1146"/>
      <c r="H52" s="1146"/>
      <c r="I52" s="1146"/>
      <c r="J52" s="1147"/>
      <c r="K52" s="344">
        <v>334</v>
      </c>
      <c r="L52" s="343">
        <v>319</v>
      </c>
      <c r="M52" s="343">
        <v>317</v>
      </c>
      <c r="N52" s="343">
        <v>314</v>
      </c>
      <c r="O52" s="342">
        <v>308</v>
      </c>
      <c r="P52" s="46"/>
      <c r="Q52" s="46"/>
      <c r="R52" s="46"/>
      <c r="S52" s="46"/>
      <c r="T52" s="46"/>
      <c r="U52" s="46"/>
    </row>
    <row r="53" spans="1:21" ht="30.75" customHeight="1" thickBot="1" x14ac:dyDescent="0.2">
      <c r="A53" s="46"/>
      <c r="B53" s="1150" t="s">
        <v>21</v>
      </c>
      <c r="C53" s="1151"/>
      <c r="D53" s="341"/>
      <c r="E53" s="1152" t="s">
        <v>22</v>
      </c>
      <c r="F53" s="1152"/>
      <c r="G53" s="1152"/>
      <c r="H53" s="1152"/>
      <c r="I53" s="1152"/>
      <c r="J53" s="1153"/>
      <c r="K53" s="340">
        <v>137</v>
      </c>
      <c r="L53" s="339">
        <v>156</v>
      </c>
      <c r="M53" s="339">
        <v>157</v>
      </c>
      <c r="N53" s="339">
        <v>158</v>
      </c>
      <c r="O53" s="338">
        <v>171</v>
      </c>
      <c r="P53" s="46"/>
      <c r="Q53" s="46"/>
      <c r="R53" s="46"/>
      <c r="S53" s="46"/>
      <c r="T53" s="46"/>
      <c r="U53" s="46"/>
    </row>
    <row r="54" spans="1:21" ht="24" customHeight="1" x14ac:dyDescent="0.15">
      <c r="A54" s="46"/>
      <c r="B54" s="56"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56"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57" t="s">
        <v>25</v>
      </c>
      <c r="C56" s="58"/>
      <c r="D56" s="58"/>
      <c r="E56" s="58"/>
      <c r="F56" s="58"/>
      <c r="G56" s="58"/>
      <c r="H56" s="58"/>
      <c r="I56" s="58"/>
      <c r="J56" s="58"/>
      <c r="K56" s="59"/>
      <c r="L56" s="59"/>
      <c r="M56" s="59"/>
      <c r="N56" s="59"/>
      <c r="O56" s="337" t="s">
        <v>584</v>
      </c>
      <c r="P56" s="46"/>
      <c r="Q56" s="46"/>
      <c r="R56" s="46"/>
      <c r="S56" s="46"/>
      <c r="T56" s="46"/>
      <c r="U56" s="46"/>
    </row>
    <row r="57" spans="1:21" ht="31.5" customHeight="1" thickBot="1" x14ac:dyDescent="0.2">
      <c r="A57" s="46"/>
      <c r="B57" s="60"/>
      <c r="C57" s="61"/>
      <c r="D57" s="61"/>
      <c r="E57" s="62"/>
      <c r="F57" s="62"/>
      <c r="G57" s="62"/>
      <c r="H57" s="62"/>
      <c r="I57" s="62"/>
      <c r="J57" s="63" t="s">
        <v>2</v>
      </c>
      <c r="K57" s="64" t="s">
        <v>585</v>
      </c>
      <c r="L57" s="65" t="s">
        <v>586</v>
      </c>
      <c r="M57" s="65" t="s">
        <v>587</v>
      </c>
      <c r="N57" s="65" t="s">
        <v>588</v>
      </c>
      <c r="O57" s="66" t="s">
        <v>589</v>
      </c>
      <c r="P57" s="46"/>
      <c r="Q57" s="46"/>
      <c r="R57" s="46"/>
      <c r="S57" s="46"/>
      <c r="T57" s="46"/>
      <c r="U57" s="46"/>
    </row>
    <row r="58" spans="1:21" ht="31.5" customHeight="1" x14ac:dyDescent="0.15">
      <c r="B58" s="1154" t="s">
        <v>26</v>
      </c>
      <c r="C58" s="1155"/>
      <c r="D58" s="1160" t="s">
        <v>27</v>
      </c>
      <c r="E58" s="1161"/>
      <c r="F58" s="1161"/>
      <c r="G58" s="1161"/>
      <c r="H58" s="1161"/>
      <c r="I58" s="1161"/>
      <c r="J58" s="1162"/>
      <c r="K58" s="67"/>
      <c r="L58" s="68"/>
      <c r="M58" s="68"/>
      <c r="N58" s="68"/>
      <c r="O58" s="69"/>
    </row>
    <row r="59" spans="1:21" ht="31.5" customHeight="1" x14ac:dyDescent="0.15">
      <c r="B59" s="1156"/>
      <c r="C59" s="1157"/>
      <c r="D59" s="1163" t="s">
        <v>28</v>
      </c>
      <c r="E59" s="1164"/>
      <c r="F59" s="1164"/>
      <c r="G59" s="1164"/>
      <c r="H59" s="1164"/>
      <c r="I59" s="1164"/>
      <c r="J59" s="1165"/>
      <c r="K59" s="70"/>
      <c r="L59" s="71"/>
      <c r="M59" s="71"/>
      <c r="N59" s="71"/>
      <c r="O59" s="72"/>
    </row>
    <row r="60" spans="1:21" ht="31.5" customHeight="1" thickBot="1" x14ac:dyDescent="0.2">
      <c r="B60" s="1158"/>
      <c r="C60" s="1159"/>
      <c r="D60" s="1166" t="s">
        <v>29</v>
      </c>
      <c r="E60" s="1167"/>
      <c r="F60" s="1167"/>
      <c r="G60" s="1167"/>
      <c r="H60" s="1167"/>
      <c r="I60" s="1167"/>
      <c r="J60" s="1168"/>
      <c r="K60" s="73"/>
      <c r="L60" s="74"/>
      <c r="M60" s="74"/>
      <c r="N60" s="74"/>
      <c r="O60" s="75"/>
    </row>
    <row r="61" spans="1:21" ht="24" customHeight="1" x14ac:dyDescent="0.15">
      <c r="B61" s="76"/>
      <c r="C61" s="76"/>
      <c r="D61" s="77" t="s">
        <v>30</v>
      </c>
      <c r="E61" s="78"/>
      <c r="F61" s="78"/>
      <c r="G61" s="78"/>
      <c r="H61" s="78"/>
      <c r="I61" s="78"/>
      <c r="J61" s="78"/>
      <c r="K61" s="78"/>
      <c r="L61" s="78"/>
      <c r="M61" s="78"/>
      <c r="N61" s="78"/>
      <c r="O61" s="78"/>
    </row>
    <row r="62" spans="1:21" ht="24" customHeight="1" x14ac:dyDescent="0.15">
      <c r="B62" s="79"/>
      <c r="C62" s="79"/>
      <c r="D62" s="77" t="s">
        <v>31</v>
      </c>
      <c r="E62" s="78"/>
      <c r="F62" s="78"/>
      <c r="G62" s="78"/>
      <c r="H62" s="78"/>
      <c r="I62" s="78"/>
      <c r="J62" s="78"/>
      <c r="K62" s="78"/>
      <c r="L62" s="78"/>
      <c r="M62" s="78"/>
      <c r="N62" s="78"/>
      <c r="O62" s="78"/>
    </row>
    <row r="63" spans="1:21" ht="24" customHeight="1" x14ac:dyDescent="0.15">
      <c r="A63" s="46"/>
      <c r="B63" s="56"/>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56"/>
      <c r="C64" s="46"/>
      <c r="D64" s="46"/>
      <c r="E64" s="46"/>
      <c r="F64" s="46"/>
      <c r="G64" s="46"/>
      <c r="H64" s="46"/>
      <c r="I64" s="46"/>
      <c r="J64" s="46"/>
      <c r="K64" s="46"/>
      <c r="L64" s="46"/>
      <c r="M64" s="46"/>
      <c r="N64" s="46"/>
      <c r="O64" s="46"/>
      <c r="P64" s="46"/>
      <c r="Q64" s="46"/>
      <c r="R64" s="46"/>
      <c r="S64" s="46"/>
      <c r="T64" s="46"/>
      <c r="U64" s="46"/>
    </row>
  </sheetData>
  <sheetProtection algorithmName="SHA-512" hashValue="jYXoIMDceSVvvaDCIUK+DElaJyrtAefvrKuCO46+Zi1VyreDnWI4by3r1CLDi7PrYZPPPYmOOjcg+62J0Cn6cA==" saltValue="/s+3PPWg0LdqMsZ80+iQP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SheetLayoutView="100" workbookViewId="0">
      <selection activeCell="E50" sqref="E50:H50"/>
    </sheetView>
  </sheetViews>
  <sheetFormatPr defaultColWidth="0" defaultRowHeight="13.5" customHeight="1" zeroHeight="1" x14ac:dyDescent="0.15"/>
  <cols>
    <col min="1" max="1" width="6.625" style="80" customWidth="1"/>
    <col min="2" max="3" width="12.625" style="80" customWidth="1"/>
    <col min="4" max="4" width="11.625" style="80" customWidth="1"/>
    <col min="5" max="8" width="10.375" style="80" customWidth="1"/>
    <col min="9" max="13" width="16.375" style="80" customWidth="1"/>
    <col min="14" max="19" width="12.625" style="80" customWidth="1"/>
    <col min="20" max="16384" width="0" style="8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1" t="s">
        <v>9</v>
      </c>
    </row>
    <row r="40" spans="2:13" ht="27.75" customHeight="1" thickBot="1" x14ac:dyDescent="0.2">
      <c r="B40" s="82" t="s">
        <v>10</v>
      </c>
      <c r="C40" s="83"/>
      <c r="D40" s="83"/>
      <c r="E40" s="84"/>
      <c r="F40" s="84"/>
      <c r="G40" s="84"/>
      <c r="H40" s="85" t="s">
        <v>2</v>
      </c>
      <c r="I40" s="86" t="s">
        <v>568</v>
      </c>
      <c r="J40" s="87" t="s">
        <v>569</v>
      </c>
      <c r="K40" s="87" t="s">
        <v>570</v>
      </c>
      <c r="L40" s="87" t="s">
        <v>571</v>
      </c>
      <c r="M40" s="88" t="s">
        <v>572</v>
      </c>
    </row>
    <row r="41" spans="2:13" ht="27.75" customHeight="1" x14ac:dyDescent="0.15">
      <c r="B41" s="1181" t="s">
        <v>32</v>
      </c>
      <c r="C41" s="1182"/>
      <c r="D41" s="89"/>
      <c r="E41" s="1183" t="s">
        <v>33</v>
      </c>
      <c r="F41" s="1183"/>
      <c r="G41" s="1183"/>
      <c r="H41" s="1184"/>
      <c r="I41" s="328">
        <v>4102</v>
      </c>
      <c r="J41" s="329">
        <v>5324</v>
      </c>
      <c r="K41" s="329">
        <v>5284</v>
      </c>
      <c r="L41" s="329">
        <v>5078</v>
      </c>
      <c r="M41" s="330">
        <v>4807</v>
      </c>
    </row>
    <row r="42" spans="2:13" ht="27.75" customHeight="1" x14ac:dyDescent="0.15">
      <c r="B42" s="1171"/>
      <c r="C42" s="1172"/>
      <c r="D42" s="90"/>
      <c r="E42" s="1175" t="s">
        <v>34</v>
      </c>
      <c r="F42" s="1175"/>
      <c r="G42" s="1175"/>
      <c r="H42" s="1176"/>
      <c r="I42" s="331" t="s">
        <v>526</v>
      </c>
      <c r="J42" s="332" t="s">
        <v>526</v>
      </c>
      <c r="K42" s="332" t="s">
        <v>526</v>
      </c>
      <c r="L42" s="332" t="s">
        <v>526</v>
      </c>
      <c r="M42" s="333" t="s">
        <v>526</v>
      </c>
    </row>
    <row r="43" spans="2:13" ht="27.75" customHeight="1" x14ac:dyDescent="0.15">
      <c r="B43" s="1171"/>
      <c r="C43" s="1172"/>
      <c r="D43" s="90"/>
      <c r="E43" s="1175" t="s">
        <v>35</v>
      </c>
      <c r="F43" s="1175"/>
      <c r="G43" s="1175"/>
      <c r="H43" s="1176"/>
      <c r="I43" s="331">
        <v>767</v>
      </c>
      <c r="J43" s="332">
        <v>796</v>
      </c>
      <c r="K43" s="332">
        <v>833</v>
      </c>
      <c r="L43" s="332">
        <v>894</v>
      </c>
      <c r="M43" s="333">
        <v>948</v>
      </c>
    </row>
    <row r="44" spans="2:13" ht="27.75" customHeight="1" x14ac:dyDescent="0.15">
      <c r="B44" s="1171"/>
      <c r="C44" s="1172"/>
      <c r="D44" s="90"/>
      <c r="E44" s="1175" t="s">
        <v>36</v>
      </c>
      <c r="F44" s="1175"/>
      <c r="G44" s="1175"/>
      <c r="H44" s="1176"/>
      <c r="I44" s="331">
        <v>194</v>
      </c>
      <c r="J44" s="332">
        <v>167</v>
      </c>
      <c r="K44" s="332">
        <v>152</v>
      </c>
      <c r="L44" s="332">
        <v>119</v>
      </c>
      <c r="M44" s="333">
        <v>85</v>
      </c>
    </row>
    <row r="45" spans="2:13" ht="27.75" customHeight="1" x14ac:dyDescent="0.15">
      <c r="B45" s="1171"/>
      <c r="C45" s="1172"/>
      <c r="D45" s="90"/>
      <c r="E45" s="1175" t="s">
        <v>37</v>
      </c>
      <c r="F45" s="1175"/>
      <c r="G45" s="1175"/>
      <c r="H45" s="1176"/>
      <c r="I45" s="331">
        <v>268</v>
      </c>
      <c r="J45" s="332">
        <v>242</v>
      </c>
      <c r="K45" s="332">
        <v>280</v>
      </c>
      <c r="L45" s="332">
        <v>212</v>
      </c>
      <c r="M45" s="333">
        <v>238</v>
      </c>
    </row>
    <row r="46" spans="2:13" ht="27.75" customHeight="1" x14ac:dyDescent="0.15">
      <c r="B46" s="1171"/>
      <c r="C46" s="1172"/>
      <c r="D46" s="91"/>
      <c r="E46" s="1175" t="s">
        <v>38</v>
      </c>
      <c r="F46" s="1175"/>
      <c r="G46" s="1175"/>
      <c r="H46" s="1176"/>
      <c r="I46" s="331" t="s">
        <v>526</v>
      </c>
      <c r="J46" s="332" t="s">
        <v>526</v>
      </c>
      <c r="K46" s="332" t="s">
        <v>526</v>
      </c>
      <c r="L46" s="332" t="s">
        <v>526</v>
      </c>
      <c r="M46" s="333" t="s">
        <v>526</v>
      </c>
    </row>
    <row r="47" spans="2:13" ht="27.75" customHeight="1" x14ac:dyDescent="0.15">
      <c r="B47" s="1171"/>
      <c r="C47" s="1172"/>
      <c r="D47" s="92"/>
      <c r="E47" s="1185" t="s">
        <v>39</v>
      </c>
      <c r="F47" s="1186"/>
      <c r="G47" s="1186"/>
      <c r="H47" s="1187"/>
      <c r="I47" s="331" t="s">
        <v>526</v>
      </c>
      <c r="J47" s="332" t="s">
        <v>526</v>
      </c>
      <c r="K47" s="332" t="s">
        <v>526</v>
      </c>
      <c r="L47" s="332" t="s">
        <v>526</v>
      </c>
      <c r="M47" s="333" t="s">
        <v>526</v>
      </c>
    </row>
    <row r="48" spans="2:13" ht="27.75" customHeight="1" x14ac:dyDescent="0.15">
      <c r="B48" s="1171"/>
      <c r="C48" s="1172"/>
      <c r="D48" s="90"/>
      <c r="E48" s="1175" t="s">
        <v>40</v>
      </c>
      <c r="F48" s="1175"/>
      <c r="G48" s="1175"/>
      <c r="H48" s="1176"/>
      <c r="I48" s="331" t="s">
        <v>526</v>
      </c>
      <c r="J48" s="332" t="s">
        <v>526</v>
      </c>
      <c r="K48" s="332" t="s">
        <v>526</v>
      </c>
      <c r="L48" s="332" t="s">
        <v>526</v>
      </c>
      <c r="M48" s="333" t="s">
        <v>526</v>
      </c>
    </row>
    <row r="49" spans="2:13" ht="27.75" customHeight="1" x14ac:dyDescent="0.15">
      <c r="B49" s="1173"/>
      <c r="C49" s="1174"/>
      <c r="D49" s="90"/>
      <c r="E49" s="1175" t="s">
        <v>41</v>
      </c>
      <c r="F49" s="1175"/>
      <c r="G49" s="1175"/>
      <c r="H49" s="1176"/>
      <c r="I49" s="331" t="s">
        <v>526</v>
      </c>
      <c r="J49" s="332" t="s">
        <v>526</v>
      </c>
      <c r="K49" s="332" t="s">
        <v>526</v>
      </c>
      <c r="L49" s="332" t="s">
        <v>526</v>
      </c>
      <c r="M49" s="333" t="s">
        <v>526</v>
      </c>
    </row>
    <row r="50" spans="2:13" ht="27.75" customHeight="1" x14ac:dyDescent="0.15">
      <c r="B50" s="1169" t="s">
        <v>42</v>
      </c>
      <c r="C50" s="1170"/>
      <c r="D50" s="93"/>
      <c r="E50" s="1175" t="s">
        <v>43</v>
      </c>
      <c r="F50" s="1175"/>
      <c r="G50" s="1175"/>
      <c r="H50" s="1176"/>
      <c r="I50" s="331">
        <v>4802</v>
      </c>
      <c r="J50" s="332">
        <v>4346</v>
      </c>
      <c r="K50" s="332">
        <v>3760</v>
      </c>
      <c r="L50" s="332">
        <v>4566</v>
      </c>
      <c r="M50" s="333">
        <v>4913</v>
      </c>
    </row>
    <row r="51" spans="2:13" ht="27.75" customHeight="1" x14ac:dyDescent="0.15">
      <c r="B51" s="1171"/>
      <c r="C51" s="1172"/>
      <c r="D51" s="90"/>
      <c r="E51" s="1175" t="s">
        <v>44</v>
      </c>
      <c r="F51" s="1175"/>
      <c r="G51" s="1175"/>
      <c r="H51" s="1176"/>
      <c r="I51" s="331">
        <v>58</v>
      </c>
      <c r="J51" s="332">
        <v>42</v>
      </c>
      <c r="K51" s="332">
        <v>37</v>
      </c>
      <c r="L51" s="332">
        <v>37</v>
      </c>
      <c r="M51" s="333">
        <v>32</v>
      </c>
    </row>
    <row r="52" spans="2:13" ht="27.75" customHeight="1" x14ac:dyDescent="0.15">
      <c r="B52" s="1173"/>
      <c r="C52" s="1174"/>
      <c r="D52" s="90"/>
      <c r="E52" s="1175" t="s">
        <v>45</v>
      </c>
      <c r="F52" s="1175"/>
      <c r="G52" s="1175"/>
      <c r="H52" s="1176"/>
      <c r="I52" s="331">
        <v>3372</v>
      </c>
      <c r="J52" s="332">
        <v>3763</v>
      </c>
      <c r="K52" s="332">
        <v>3660</v>
      </c>
      <c r="L52" s="332">
        <v>3575</v>
      </c>
      <c r="M52" s="333">
        <v>3428</v>
      </c>
    </row>
    <row r="53" spans="2:13" ht="27.75" customHeight="1" thickBot="1" x14ac:dyDescent="0.2">
      <c r="B53" s="1177" t="s">
        <v>46</v>
      </c>
      <c r="C53" s="1178"/>
      <c r="D53" s="94"/>
      <c r="E53" s="1179" t="s">
        <v>47</v>
      </c>
      <c r="F53" s="1179"/>
      <c r="G53" s="1179"/>
      <c r="H53" s="1180"/>
      <c r="I53" s="334">
        <v>-2901</v>
      </c>
      <c r="J53" s="335">
        <v>-1623</v>
      </c>
      <c r="K53" s="335">
        <v>-907</v>
      </c>
      <c r="L53" s="335">
        <v>-1876</v>
      </c>
      <c r="M53" s="336">
        <v>-2296</v>
      </c>
    </row>
    <row r="54" spans="2:13" ht="27.75" customHeight="1" x14ac:dyDescent="0.15">
      <c r="B54" s="95" t="s">
        <v>48</v>
      </c>
      <c r="C54" s="96"/>
      <c r="D54" s="96"/>
      <c r="E54" s="97"/>
      <c r="F54" s="97"/>
      <c r="G54" s="97"/>
      <c r="H54" s="97"/>
      <c r="I54" s="98"/>
      <c r="J54" s="98"/>
      <c r="K54" s="98"/>
      <c r="L54" s="98"/>
      <c r="M54" s="98"/>
    </row>
    <row r="55" spans="2:13" x14ac:dyDescent="0.15"/>
  </sheetData>
  <sheetProtection algorithmName="SHA-512" hashValue="25V/2bdxZqZCOIO0HbMWFTQTHn1JQDU4ZCwVPliwh4OLcthwEt+bnxkqEnGcSfQNtsc6ovTTeVnjnkX0iLBwgQ==" saltValue="2N13KVkHcqOHisXRlrBn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election activeCell="H64" sqref="H6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9" t="s">
        <v>49</v>
      </c>
    </row>
    <row r="54" spans="2:8" ht="29.25" customHeight="1" thickBot="1" x14ac:dyDescent="0.25">
      <c r="B54" s="100" t="s">
        <v>1</v>
      </c>
      <c r="C54" s="101"/>
      <c r="D54" s="101"/>
      <c r="E54" s="102" t="s">
        <v>2</v>
      </c>
      <c r="F54" s="103" t="s">
        <v>570</v>
      </c>
      <c r="G54" s="103" t="s">
        <v>571</v>
      </c>
      <c r="H54" s="104" t="s">
        <v>572</v>
      </c>
    </row>
    <row r="55" spans="2:8" ht="52.5" customHeight="1" x14ac:dyDescent="0.15">
      <c r="B55" s="105"/>
      <c r="C55" s="1196" t="s">
        <v>50</v>
      </c>
      <c r="D55" s="1196"/>
      <c r="E55" s="1197"/>
      <c r="F55" s="106">
        <v>1569</v>
      </c>
      <c r="G55" s="106">
        <v>1109</v>
      </c>
      <c r="H55" s="107">
        <v>1254</v>
      </c>
    </row>
    <row r="56" spans="2:8" ht="52.5" customHeight="1" x14ac:dyDescent="0.15">
      <c r="B56" s="108"/>
      <c r="C56" s="1198" t="s">
        <v>51</v>
      </c>
      <c r="D56" s="1198"/>
      <c r="E56" s="1199"/>
      <c r="F56" s="109">
        <v>484</v>
      </c>
      <c r="G56" s="109">
        <v>484</v>
      </c>
      <c r="H56" s="110">
        <v>484</v>
      </c>
    </row>
    <row r="57" spans="2:8" ht="53.25" customHeight="1" x14ac:dyDescent="0.15">
      <c r="B57" s="108"/>
      <c r="C57" s="1200" t="s">
        <v>52</v>
      </c>
      <c r="D57" s="1200"/>
      <c r="E57" s="1201"/>
      <c r="F57" s="111">
        <v>2353</v>
      </c>
      <c r="G57" s="111">
        <v>3967</v>
      </c>
      <c r="H57" s="112">
        <v>4915</v>
      </c>
    </row>
    <row r="58" spans="2:8" ht="45.75" customHeight="1" x14ac:dyDescent="0.15">
      <c r="B58" s="113"/>
      <c r="C58" s="1188" t="s">
        <v>599</v>
      </c>
      <c r="D58" s="1189"/>
      <c r="E58" s="1190"/>
      <c r="F58" s="114">
        <v>1189</v>
      </c>
      <c r="G58" s="114">
        <v>2461</v>
      </c>
      <c r="H58" s="115">
        <v>2676</v>
      </c>
    </row>
    <row r="59" spans="2:8" ht="45.75" customHeight="1" x14ac:dyDescent="0.15">
      <c r="B59" s="113"/>
      <c r="C59" s="1188" t="s">
        <v>600</v>
      </c>
      <c r="D59" s="1189"/>
      <c r="E59" s="1190"/>
      <c r="F59" s="114">
        <v>528</v>
      </c>
      <c r="G59" s="114">
        <v>798</v>
      </c>
      <c r="H59" s="115">
        <v>1409</v>
      </c>
    </row>
    <row r="60" spans="2:8" ht="45.75" customHeight="1" x14ac:dyDescent="0.15">
      <c r="B60" s="113"/>
      <c r="C60" s="1188" t="s">
        <v>601</v>
      </c>
      <c r="D60" s="1189"/>
      <c r="E60" s="1190"/>
      <c r="F60" s="114">
        <v>136</v>
      </c>
      <c r="G60" s="114">
        <v>186</v>
      </c>
      <c r="H60" s="115">
        <v>265</v>
      </c>
    </row>
    <row r="61" spans="2:8" ht="45.75" customHeight="1" x14ac:dyDescent="0.15">
      <c r="B61" s="113"/>
      <c r="C61" s="1188" t="s">
        <v>602</v>
      </c>
      <c r="D61" s="1189"/>
      <c r="E61" s="1190"/>
      <c r="F61" s="114">
        <v>154</v>
      </c>
      <c r="G61" s="114">
        <v>154</v>
      </c>
      <c r="H61" s="115">
        <v>154</v>
      </c>
    </row>
    <row r="62" spans="2:8" ht="45.75" customHeight="1" thickBot="1" x14ac:dyDescent="0.2">
      <c r="B62" s="116"/>
      <c r="C62" s="1191" t="s">
        <v>603</v>
      </c>
      <c r="D62" s="1192"/>
      <c r="E62" s="1193"/>
      <c r="F62" s="117">
        <v>111</v>
      </c>
      <c r="G62" s="117">
        <v>110</v>
      </c>
      <c r="H62" s="118">
        <v>109</v>
      </c>
    </row>
    <row r="63" spans="2:8" ht="52.5" customHeight="1" thickBot="1" x14ac:dyDescent="0.2">
      <c r="B63" s="119"/>
      <c r="C63" s="1194" t="s">
        <v>53</v>
      </c>
      <c r="D63" s="1194"/>
      <c r="E63" s="1195"/>
      <c r="F63" s="120">
        <v>4405</v>
      </c>
      <c r="G63" s="120">
        <v>5561</v>
      </c>
      <c r="H63" s="121">
        <v>6653</v>
      </c>
    </row>
    <row r="64" spans="2:8" x14ac:dyDescent="0.15"/>
  </sheetData>
  <sheetProtection algorithmName="SHA-512" hashValue="dQXfFnyeBd5NedjTbsp7PSNnIIjEKZzJExkIxfl/ePyszbDmZN3TMXnDLa2JV2kfUy+wIXgVhhnrDcqKV7YQJg==" saltValue="CG3M1MR5dC740Apy1QXS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3A25-FE60-4A57-9A3F-F5E19AD24207}">
  <sheetPr>
    <pageSetUpPr fitToPage="1"/>
  </sheetPr>
  <dimension ref="A1:DE85"/>
  <sheetViews>
    <sheetView showGridLines="0" zoomScale="55" zoomScaleNormal="55" zoomScaleSheetLayoutView="55" workbookViewId="0">
      <selection activeCell="AN70" sqref="AN70"/>
    </sheetView>
  </sheetViews>
  <sheetFormatPr defaultColWidth="0" defaultRowHeight="0" customHeight="1" zeroHeight="1" x14ac:dyDescent="0.15"/>
  <cols>
    <col min="1" max="1" width="6.375" style="241" customWidth="1"/>
    <col min="2" max="107" width="2.5" style="241" customWidth="1"/>
    <col min="108" max="108" width="6.125" style="247" customWidth="1"/>
    <col min="109" max="109" width="5.875" style="245" customWidth="1"/>
    <col min="110" max="16384" width="8.625" style="241" hidden="1"/>
  </cols>
  <sheetData>
    <row r="1" spans="1:109" ht="42.75" customHeight="1" x14ac:dyDescent="0.15">
      <c r="A1" s="1249"/>
      <c r="B1" s="1248"/>
      <c r="DD1" s="241"/>
      <c r="DE1" s="241"/>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41"/>
      <c r="DE2" s="241"/>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41"/>
      <c r="DE3" s="241"/>
    </row>
    <row r="4" spans="1:109" s="239"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39"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39"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39"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39"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39"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39"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39"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39"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39"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39"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39" customFormat="1" ht="13.5" x14ac:dyDescent="0.15">
      <c r="A15" s="241"/>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39" customFormat="1" ht="13.5" x14ac:dyDescent="0.15">
      <c r="A16" s="241"/>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39" customFormat="1" ht="13.5" x14ac:dyDescent="0.15">
      <c r="A17" s="241"/>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39" customFormat="1" ht="13.5" x14ac:dyDescent="0.15">
      <c r="A18" s="241"/>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41"/>
      <c r="DE19" s="241"/>
    </row>
    <row r="20" spans="1:109" ht="13.5" x14ac:dyDescent="0.15">
      <c r="DD20" s="241"/>
      <c r="DE20" s="241"/>
    </row>
    <row r="21" spans="1:109" ht="17.25" customHeight="1" x14ac:dyDescent="0.15">
      <c r="B21" s="1246"/>
      <c r="C21" s="243"/>
      <c r="D21" s="243"/>
      <c r="E21" s="243"/>
      <c r="F21" s="243"/>
      <c r="G21" s="243"/>
      <c r="H21" s="243"/>
      <c r="I21" s="243"/>
      <c r="J21" s="243"/>
      <c r="K21" s="243"/>
      <c r="L21" s="243"/>
      <c r="M21" s="243"/>
      <c r="N21" s="1245"/>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1245"/>
      <c r="AU21" s="243"/>
      <c r="AV21" s="243"/>
      <c r="AW21" s="243"/>
      <c r="AX21" s="243"/>
      <c r="AY21" s="243"/>
      <c r="AZ21" s="243"/>
      <c r="BA21" s="243"/>
      <c r="BB21" s="243"/>
      <c r="BC21" s="243"/>
      <c r="BD21" s="243"/>
      <c r="BE21" s="243"/>
      <c r="BF21" s="1245"/>
      <c r="BG21" s="243"/>
      <c r="BH21" s="243"/>
      <c r="BI21" s="243"/>
      <c r="BJ21" s="243"/>
      <c r="BK21" s="243"/>
      <c r="BL21" s="243"/>
      <c r="BM21" s="243"/>
      <c r="BN21" s="243"/>
      <c r="BO21" s="243"/>
      <c r="BP21" s="243"/>
      <c r="BQ21" s="243"/>
      <c r="BR21" s="1245"/>
      <c r="BS21" s="243"/>
      <c r="BT21" s="243"/>
      <c r="BU21" s="243"/>
      <c r="BV21" s="243"/>
      <c r="BW21" s="243"/>
      <c r="BX21" s="243"/>
      <c r="BY21" s="243"/>
      <c r="BZ21" s="243"/>
      <c r="CA21" s="243"/>
      <c r="CB21" s="243"/>
      <c r="CC21" s="243"/>
      <c r="CD21" s="1245"/>
      <c r="CE21" s="243"/>
      <c r="CF21" s="243"/>
      <c r="CG21" s="243"/>
      <c r="CH21" s="243"/>
      <c r="CI21" s="243"/>
      <c r="CJ21" s="243"/>
      <c r="CK21" s="243"/>
      <c r="CL21" s="243"/>
      <c r="CM21" s="243"/>
      <c r="CN21" s="243"/>
      <c r="CO21" s="243"/>
      <c r="CP21" s="1245"/>
      <c r="CQ21" s="243"/>
      <c r="CR21" s="243"/>
      <c r="CS21" s="243"/>
      <c r="CT21" s="243"/>
      <c r="CU21" s="243"/>
      <c r="CV21" s="243"/>
      <c r="CW21" s="243"/>
      <c r="CX21" s="243"/>
      <c r="CY21" s="243"/>
      <c r="CZ21" s="243"/>
      <c r="DA21" s="243"/>
      <c r="DB21" s="1245"/>
      <c r="DC21" s="243"/>
      <c r="DD21" s="244"/>
      <c r="DE21" s="241"/>
    </row>
    <row r="22" spans="1:109" ht="17.25" customHeight="1" x14ac:dyDescent="0.15">
      <c r="B22" s="245"/>
    </row>
    <row r="23" spans="1:109" ht="13.5" x14ac:dyDescent="0.15">
      <c r="B23" s="245"/>
    </row>
    <row r="24" spans="1:109" ht="13.5" x14ac:dyDescent="0.15">
      <c r="B24" s="245"/>
    </row>
    <row r="25" spans="1:109" ht="13.5" x14ac:dyDescent="0.15">
      <c r="B25" s="245"/>
    </row>
    <row r="26" spans="1:109" ht="13.5" x14ac:dyDescent="0.15">
      <c r="B26" s="245"/>
    </row>
    <row r="27" spans="1:109" ht="13.5" x14ac:dyDescent="0.15">
      <c r="B27" s="245"/>
    </row>
    <row r="28" spans="1:109" ht="13.5" x14ac:dyDescent="0.15">
      <c r="B28" s="245"/>
    </row>
    <row r="29" spans="1:109" ht="13.5" x14ac:dyDescent="0.15">
      <c r="B29" s="245"/>
    </row>
    <row r="30" spans="1:109" ht="13.5" x14ac:dyDescent="0.15">
      <c r="B30" s="245"/>
    </row>
    <row r="31" spans="1:109" ht="13.5" x14ac:dyDescent="0.15">
      <c r="B31" s="245"/>
    </row>
    <row r="32" spans="1:109" ht="13.5" x14ac:dyDescent="0.15">
      <c r="B32" s="245"/>
    </row>
    <row r="33" spans="2:109" ht="13.5" x14ac:dyDescent="0.15">
      <c r="B33" s="245"/>
    </row>
    <row r="34" spans="2:109" ht="13.5" x14ac:dyDescent="0.15">
      <c r="B34" s="245"/>
    </row>
    <row r="35" spans="2:109" ht="13.5" x14ac:dyDescent="0.15">
      <c r="B35" s="245"/>
    </row>
    <row r="36" spans="2:109" ht="13.5" x14ac:dyDescent="0.15">
      <c r="B36" s="245"/>
    </row>
    <row r="37" spans="2:109" ht="13.5" x14ac:dyDescent="0.15">
      <c r="B37" s="245"/>
    </row>
    <row r="38" spans="2:109" ht="13.5" x14ac:dyDescent="0.15">
      <c r="B38" s="245"/>
    </row>
    <row r="39" spans="2:109" ht="13.5" x14ac:dyDescent="0.15">
      <c r="B39" s="326"/>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297"/>
      <c r="CX39" s="297"/>
      <c r="CY39" s="297"/>
      <c r="CZ39" s="297"/>
      <c r="DA39" s="297"/>
      <c r="DB39" s="297"/>
      <c r="DC39" s="297"/>
      <c r="DD39" s="327"/>
    </row>
    <row r="40" spans="2:109" ht="13.5" x14ac:dyDescent="0.15">
      <c r="B40" s="1236"/>
      <c r="DD40" s="1236"/>
      <c r="DE40" s="241"/>
    </row>
    <row r="41" spans="2:109" ht="17.25" x14ac:dyDescent="0.15">
      <c r="B41" s="242" t="s">
        <v>619</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3"/>
      <c r="DB41" s="243"/>
      <c r="DC41" s="243"/>
      <c r="DD41" s="244"/>
    </row>
    <row r="42" spans="2:109" ht="13.5" x14ac:dyDescent="0.15">
      <c r="B42" s="245"/>
      <c r="G42" s="1233"/>
      <c r="I42" s="1232"/>
      <c r="J42" s="1232"/>
      <c r="K42" s="1232"/>
      <c r="AM42" s="1233"/>
      <c r="AN42" s="1233" t="s">
        <v>615</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45"/>
      <c r="AN43" s="1231" t="s">
        <v>618</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45"/>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45"/>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45"/>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45"/>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45"/>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45"/>
      <c r="AN49" s="241" t="s">
        <v>613</v>
      </c>
    </row>
    <row r="50" spans="1:109" ht="13.5" x14ac:dyDescent="0.15">
      <c r="B50" s="245"/>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568</v>
      </c>
      <c r="BQ50" s="1205"/>
      <c r="BR50" s="1205"/>
      <c r="BS50" s="1205"/>
      <c r="BT50" s="1205"/>
      <c r="BU50" s="1205"/>
      <c r="BV50" s="1205"/>
      <c r="BW50" s="1205"/>
      <c r="BX50" s="1205" t="s">
        <v>569</v>
      </c>
      <c r="BY50" s="1205"/>
      <c r="BZ50" s="1205"/>
      <c r="CA50" s="1205"/>
      <c r="CB50" s="1205"/>
      <c r="CC50" s="1205"/>
      <c r="CD50" s="1205"/>
      <c r="CE50" s="1205"/>
      <c r="CF50" s="1205" t="s">
        <v>570</v>
      </c>
      <c r="CG50" s="1205"/>
      <c r="CH50" s="1205"/>
      <c r="CI50" s="1205"/>
      <c r="CJ50" s="1205"/>
      <c r="CK50" s="1205"/>
      <c r="CL50" s="1205"/>
      <c r="CM50" s="1205"/>
      <c r="CN50" s="1205" t="s">
        <v>571</v>
      </c>
      <c r="CO50" s="1205"/>
      <c r="CP50" s="1205"/>
      <c r="CQ50" s="1205"/>
      <c r="CR50" s="1205"/>
      <c r="CS50" s="1205"/>
      <c r="CT50" s="1205"/>
      <c r="CU50" s="1205"/>
      <c r="CV50" s="1205" t="s">
        <v>572</v>
      </c>
      <c r="CW50" s="1205"/>
      <c r="CX50" s="1205"/>
      <c r="CY50" s="1205"/>
      <c r="CZ50" s="1205"/>
      <c r="DA50" s="1205"/>
      <c r="DB50" s="1205"/>
      <c r="DC50" s="1205"/>
    </row>
    <row r="51" spans="1:109" ht="13.5" customHeight="1" x14ac:dyDescent="0.15">
      <c r="B51" s="245"/>
      <c r="G51" s="1212"/>
      <c r="H51" s="1212"/>
      <c r="I51" s="1244"/>
      <c r="J51" s="1244"/>
      <c r="K51" s="1211"/>
      <c r="L51" s="1211"/>
      <c r="M51" s="1211"/>
      <c r="N51" s="1211"/>
      <c r="AM51" s="1210"/>
      <c r="AN51" s="1204" t="s">
        <v>612</v>
      </c>
      <c r="AO51" s="1204"/>
      <c r="AP51" s="1204"/>
      <c r="AQ51" s="1204"/>
      <c r="AR51" s="1204"/>
      <c r="AS51" s="1204"/>
      <c r="AT51" s="1204"/>
      <c r="AU51" s="1204"/>
      <c r="AV51" s="1204"/>
      <c r="AW51" s="1204"/>
      <c r="AX51" s="1204"/>
      <c r="AY51" s="1204"/>
      <c r="AZ51" s="1204"/>
      <c r="BA51" s="1204"/>
      <c r="BB51" s="1204" t="s">
        <v>610</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5" x14ac:dyDescent="0.15">
      <c r="B52" s="245"/>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45"/>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617</v>
      </c>
      <c r="BC53" s="1204"/>
      <c r="BD53" s="1204"/>
      <c r="BE53" s="1204"/>
      <c r="BF53" s="1204"/>
      <c r="BG53" s="1204"/>
      <c r="BH53" s="1204"/>
      <c r="BI53" s="1204"/>
      <c r="BJ53" s="1204"/>
      <c r="BK53" s="1204"/>
      <c r="BL53" s="1204"/>
      <c r="BM53" s="1204"/>
      <c r="BN53" s="1204"/>
      <c r="BO53" s="1204"/>
      <c r="BP53" s="1203">
        <v>40.1</v>
      </c>
      <c r="BQ53" s="1203"/>
      <c r="BR53" s="1203"/>
      <c r="BS53" s="1203"/>
      <c r="BT53" s="1203"/>
      <c r="BU53" s="1203"/>
      <c r="BV53" s="1203"/>
      <c r="BW53" s="1203"/>
      <c r="BX53" s="1203">
        <v>37.700000000000003</v>
      </c>
      <c r="BY53" s="1203"/>
      <c r="BZ53" s="1203"/>
      <c r="CA53" s="1203"/>
      <c r="CB53" s="1203"/>
      <c r="CC53" s="1203"/>
      <c r="CD53" s="1203"/>
      <c r="CE53" s="1203"/>
      <c r="CF53" s="1203">
        <v>35.299999999999997</v>
      </c>
      <c r="CG53" s="1203"/>
      <c r="CH53" s="1203"/>
      <c r="CI53" s="1203"/>
      <c r="CJ53" s="1203"/>
      <c r="CK53" s="1203"/>
      <c r="CL53" s="1203"/>
      <c r="CM53" s="1203"/>
      <c r="CN53" s="1203">
        <v>37.4</v>
      </c>
      <c r="CO53" s="1203"/>
      <c r="CP53" s="1203"/>
      <c r="CQ53" s="1203"/>
      <c r="CR53" s="1203"/>
      <c r="CS53" s="1203"/>
      <c r="CT53" s="1203"/>
      <c r="CU53" s="1203"/>
      <c r="CV53" s="1203">
        <v>31.7</v>
      </c>
      <c r="CW53" s="1203"/>
      <c r="CX53" s="1203"/>
      <c r="CY53" s="1203"/>
      <c r="CZ53" s="1203"/>
      <c r="DA53" s="1203"/>
      <c r="DB53" s="1203"/>
      <c r="DC53" s="1203"/>
    </row>
    <row r="54" spans="1:109" ht="13.5" x14ac:dyDescent="0.15">
      <c r="A54" s="1232"/>
      <c r="B54" s="245"/>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45"/>
      <c r="G55" s="1208"/>
      <c r="H55" s="1208"/>
      <c r="I55" s="1208"/>
      <c r="J55" s="1208"/>
      <c r="K55" s="1211"/>
      <c r="L55" s="1211"/>
      <c r="M55" s="1211"/>
      <c r="N55" s="1211"/>
      <c r="AN55" s="1205" t="s">
        <v>611</v>
      </c>
      <c r="AO55" s="1205"/>
      <c r="AP55" s="1205"/>
      <c r="AQ55" s="1205"/>
      <c r="AR55" s="1205"/>
      <c r="AS55" s="1205"/>
      <c r="AT55" s="1205"/>
      <c r="AU55" s="1205"/>
      <c r="AV55" s="1205"/>
      <c r="AW55" s="1205"/>
      <c r="AX55" s="1205"/>
      <c r="AY55" s="1205"/>
      <c r="AZ55" s="1205"/>
      <c r="BA55" s="1205"/>
      <c r="BB55" s="1204" t="s">
        <v>610</v>
      </c>
      <c r="BC55" s="1204"/>
      <c r="BD55" s="1204"/>
      <c r="BE55" s="1204"/>
      <c r="BF55" s="1204"/>
      <c r="BG55" s="1204"/>
      <c r="BH55" s="1204"/>
      <c r="BI55" s="1204"/>
      <c r="BJ55" s="1204"/>
      <c r="BK55" s="1204"/>
      <c r="BL55" s="1204"/>
      <c r="BM55" s="1204"/>
      <c r="BN55" s="1204"/>
      <c r="BO55" s="1204"/>
      <c r="BP55" s="1203">
        <v>0</v>
      </c>
      <c r="BQ55" s="1203"/>
      <c r="BR55" s="1203"/>
      <c r="BS55" s="1203"/>
      <c r="BT55" s="1203"/>
      <c r="BU55" s="1203"/>
      <c r="BV55" s="1203"/>
      <c r="BW55" s="1203"/>
      <c r="BX55" s="1203">
        <v>3.1</v>
      </c>
      <c r="BY55" s="1203"/>
      <c r="BZ55" s="1203"/>
      <c r="CA55" s="1203"/>
      <c r="CB55" s="1203"/>
      <c r="CC55" s="1203"/>
      <c r="CD55" s="1203"/>
      <c r="CE55" s="1203"/>
      <c r="CF55" s="1203">
        <v>13.7</v>
      </c>
      <c r="CG55" s="1203"/>
      <c r="CH55" s="1203"/>
      <c r="CI55" s="1203"/>
      <c r="CJ55" s="1203"/>
      <c r="CK55" s="1203"/>
      <c r="CL55" s="1203"/>
      <c r="CM55" s="1203"/>
      <c r="CN55" s="1203">
        <v>6.9</v>
      </c>
      <c r="CO55" s="1203"/>
      <c r="CP55" s="1203"/>
      <c r="CQ55" s="1203"/>
      <c r="CR55" s="1203"/>
      <c r="CS55" s="1203"/>
      <c r="CT55" s="1203"/>
      <c r="CU55" s="1203"/>
      <c r="CV55" s="1203">
        <v>0</v>
      </c>
      <c r="CW55" s="1203"/>
      <c r="CX55" s="1203"/>
      <c r="CY55" s="1203"/>
      <c r="CZ55" s="1203"/>
      <c r="DA55" s="1203"/>
      <c r="DB55" s="1203"/>
      <c r="DC55" s="1203"/>
    </row>
    <row r="56" spans="1:109" ht="13.5" x14ac:dyDescent="0.15">
      <c r="A56" s="1232"/>
      <c r="B56" s="245"/>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41"/>
      <c r="AN57" s="1205"/>
      <c r="AO57" s="1205"/>
      <c r="AP57" s="1205"/>
      <c r="AQ57" s="1205"/>
      <c r="AR57" s="1205"/>
      <c r="AS57" s="1205"/>
      <c r="AT57" s="1205"/>
      <c r="AU57" s="1205"/>
      <c r="AV57" s="1205"/>
      <c r="AW57" s="1205"/>
      <c r="AX57" s="1205"/>
      <c r="AY57" s="1205"/>
      <c r="AZ57" s="1205"/>
      <c r="BA57" s="1205"/>
      <c r="BB57" s="1204" t="s">
        <v>617</v>
      </c>
      <c r="BC57" s="1204"/>
      <c r="BD57" s="1204"/>
      <c r="BE57" s="1204"/>
      <c r="BF57" s="1204"/>
      <c r="BG57" s="1204"/>
      <c r="BH57" s="1204"/>
      <c r="BI57" s="1204"/>
      <c r="BJ57" s="1204"/>
      <c r="BK57" s="1204"/>
      <c r="BL57" s="1204"/>
      <c r="BM57" s="1204"/>
      <c r="BN57" s="1204"/>
      <c r="BO57" s="1204"/>
      <c r="BP57" s="1203">
        <v>60</v>
      </c>
      <c r="BQ57" s="1203"/>
      <c r="BR57" s="1203"/>
      <c r="BS57" s="1203"/>
      <c r="BT57" s="1203"/>
      <c r="BU57" s="1203"/>
      <c r="BV57" s="1203"/>
      <c r="BW57" s="1203"/>
      <c r="BX57" s="1203">
        <v>61.2</v>
      </c>
      <c r="BY57" s="1203"/>
      <c r="BZ57" s="1203"/>
      <c r="CA57" s="1203"/>
      <c r="CB57" s="1203"/>
      <c r="CC57" s="1203"/>
      <c r="CD57" s="1203"/>
      <c r="CE57" s="1203"/>
      <c r="CF57" s="1203">
        <v>62</v>
      </c>
      <c r="CG57" s="1203"/>
      <c r="CH57" s="1203"/>
      <c r="CI57" s="1203"/>
      <c r="CJ57" s="1203"/>
      <c r="CK57" s="1203"/>
      <c r="CL57" s="1203"/>
      <c r="CM57" s="1203"/>
      <c r="CN57" s="1203">
        <v>62.9</v>
      </c>
      <c r="CO57" s="1203"/>
      <c r="CP57" s="1203"/>
      <c r="CQ57" s="1203"/>
      <c r="CR57" s="1203"/>
      <c r="CS57" s="1203"/>
      <c r="CT57" s="1203"/>
      <c r="CU57" s="1203"/>
      <c r="CV57" s="1203">
        <v>62.8</v>
      </c>
      <c r="CW57" s="1203"/>
      <c r="CX57" s="1203"/>
      <c r="CY57" s="1203"/>
      <c r="CZ57" s="1203"/>
      <c r="DA57" s="1203"/>
      <c r="DB57" s="1203"/>
      <c r="DC57" s="1203"/>
      <c r="DD57" s="1242"/>
      <c r="DE57" s="1237"/>
    </row>
    <row r="58" spans="1:109" s="1232" customFormat="1" ht="13.5" x14ac:dyDescent="0.15">
      <c r="A58" s="241"/>
      <c r="B58" s="1237"/>
      <c r="G58" s="1208"/>
      <c r="H58" s="1208"/>
      <c r="I58" s="1207"/>
      <c r="J58" s="1207"/>
      <c r="K58" s="1211"/>
      <c r="L58" s="1211"/>
      <c r="M58" s="1211"/>
      <c r="N58" s="1211"/>
      <c r="AM58" s="241"/>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41"/>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41"/>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41"/>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41"/>
    </row>
    <row r="63" spans="1:109" ht="17.25" x14ac:dyDescent="0.15">
      <c r="B63" s="298" t="s">
        <v>616</v>
      </c>
    </row>
    <row r="64" spans="1:109" ht="13.5" x14ac:dyDescent="0.15">
      <c r="B64" s="245"/>
      <c r="G64" s="1233"/>
      <c r="I64" s="1235"/>
      <c r="J64" s="1235"/>
      <c r="K64" s="1235"/>
      <c r="L64" s="1235"/>
      <c r="M64" s="1235"/>
      <c r="N64" s="1234"/>
      <c r="AM64" s="1233"/>
      <c r="AN64" s="1233" t="s">
        <v>615</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45"/>
      <c r="AN65" s="1231" t="s">
        <v>614</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45"/>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45"/>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45"/>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45"/>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45"/>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45"/>
      <c r="G71" s="1218"/>
      <c r="I71" s="1221"/>
      <c r="J71" s="1220"/>
      <c r="K71" s="1220"/>
      <c r="L71" s="1219"/>
      <c r="M71" s="1220"/>
      <c r="N71" s="1219"/>
      <c r="AM71" s="1218"/>
      <c r="AN71" s="241" t="s">
        <v>613</v>
      </c>
    </row>
    <row r="72" spans="2:107" ht="13.5" x14ac:dyDescent="0.15">
      <c r="B72" s="245"/>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568</v>
      </c>
      <c r="BQ72" s="1205"/>
      <c r="BR72" s="1205"/>
      <c r="BS72" s="1205"/>
      <c r="BT72" s="1205"/>
      <c r="BU72" s="1205"/>
      <c r="BV72" s="1205"/>
      <c r="BW72" s="1205"/>
      <c r="BX72" s="1205" t="s">
        <v>569</v>
      </c>
      <c r="BY72" s="1205"/>
      <c r="BZ72" s="1205"/>
      <c r="CA72" s="1205"/>
      <c r="CB72" s="1205"/>
      <c r="CC72" s="1205"/>
      <c r="CD72" s="1205"/>
      <c r="CE72" s="1205"/>
      <c r="CF72" s="1205" t="s">
        <v>570</v>
      </c>
      <c r="CG72" s="1205"/>
      <c r="CH72" s="1205"/>
      <c r="CI72" s="1205"/>
      <c r="CJ72" s="1205"/>
      <c r="CK72" s="1205"/>
      <c r="CL72" s="1205"/>
      <c r="CM72" s="1205"/>
      <c r="CN72" s="1205" t="s">
        <v>571</v>
      </c>
      <c r="CO72" s="1205"/>
      <c r="CP72" s="1205"/>
      <c r="CQ72" s="1205"/>
      <c r="CR72" s="1205"/>
      <c r="CS72" s="1205"/>
      <c r="CT72" s="1205"/>
      <c r="CU72" s="1205"/>
      <c r="CV72" s="1205" t="s">
        <v>572</v>
      </c>
      <c r="CW72" s="1205"/>
      <c r="CX72" s="1205"/>
      <c r="CY72" s="1205"/>
      <c r="CZ72" s="1205"/>
      <c r="DA72" s="1205"/>
      <c r="DB72" s="1205"/>
      <c r="DC72" s="1205"/>
    </row>
    <row r="73" spans="2:107" ht="13.5" x14ac:dyDescent="0.15">
      <c r="B73" s="245"/>
      <c r="G73" s="1212"/>
      <c r="H73" s="1212"/>
      <c r="I73" s="1212"/>
      <c r="J73" s="1212"/>
      <c r="K73" s="1209"/>
      <c r="L73" s="1209"/>
      <c r="M73" s="1209"/>
      <c r="N73" s="1209"/>
      <c r="AM73" s="1210"/>
      <c r="AN73" s="1204" t="s">
        <v>612</v>
      </c>
      <c r="AO73" s="1204"/>
      <c r="AP73" s="1204"/>
      <c r="AQ73" s="1204"/>
      <c r="AR73" s="1204"/>
      <c r="AS73" s="1204"/>
      <c r="AT73" s="1204"/>
      <c r="AU73" s="1204"/>
      <c r="AV73" s="1204"/>
      <c r="AW73" s="1204"/>
      <c r="AX73" s="1204"/>
      <c r="AY73" s="1204"/>
      <c r="AZ73" s="1204"/>
      <c r="BA73" s="1204"/>
      <c r="BB73" s="1204" t="s">
        <v>610</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5" x14ac:dyDescent="0.15">
      <c r="B74" s="245"/>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45"/>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609</v>
      </c>
      <c r="BC75" s="1204"/>
      <c r="BD75" s="1204"/>
      <c r="BE75" s="1204"/>
      <c r="BF75" s="1204"/>
      <c r="BG75" s="1204"/>
      <c r="BH75" s="1204"/>
      <c r="BI75" s="1204"/>
      <c r="BJ75" s="1204"/>
      <c r="BK75" s="1204"/>
      <c r="BL75" s="1204"/>
      <c r="BM75" s="1204"/>
      <c r="BN75" s="1204"/>
      <c r="BO75" s="1204"/>
      <c r="BP75" s="1203">
        <v>5.6</v>
      </c>
      <c r="BQ75" s="1203"/>
      <c r="BR75" s="1203"/>
      <c r="BS75" s="1203"/>
      <c r="BT75" s="1203"/>
      <c r="BU75" s="1203"/>
      <c r="BV75" s="1203"/>
      <c r="BW75" s="1203"/>
      <c r="BX75" s="1203">
        <v>5.3</v>
      </c>
      <c r="BY75" s="1203"/>
      <c r="BZ75" s="1203"/>
      <c r="CA75" s="1203"/>
      <c r="CB75" s="1203"/>
      <c r="CC75" s="1203"/>
      <c r="CD75" s="1203"/>
      <c r="CE75" s="1203"/>
      <c r="CF75" s="1203">
        <v>4.8</v>
      </c>
      <c r="CG75" s="1203"/>
      <c r="CH75" s="1203"/>
      <c r="CI75" s="1203"/>
      <c r="CJ75" s="1203"/>
      <c r="CK75" s="1203"/>
      <c r="CL75" s="1203"/>
      <c r="CM75" s="1203"/>
      <c r="CN75" s="1203">
        <v>4.8</v>
      </c>
      <c r="CO75" s="1203"/>
      <c r="CP75" s="1203"/>
      <c r="CQ75" s="1203"/>
      <c r="CR75" s="1203"/>
      <c r="CS75" s="1203"/>
      <c r="CT75" s="1203"/>
      <c r="CU75" s="1203"/>
      <c r="CV75" s="1203">
        <v>4.8</v>
      </c>
      <c r="CW75" s="1203"/>
      <c r="CX75" s="1203"/>
      <c r="CY75" s="1203"/>
      <c r="CZ75" s="1203"/>
      <c r="DA75" s="1203"/>
      <c r="DB75" s="1203"/>
      <c r="DC75" s="1203"/>
    </row>
    <row r="76" spans="2:107" ht="13.5" x14ac:dyDescent="0.15">
      <c r="B76" s="245"/>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45"/>
      <c r="G77" s="1208"/>
      <c r="H77" s="1208"/>
      <c r="I77" s="1208"/>
      <c r="J77" s="1208"/>
      <c r="K77" s="1209"/>
      <c r="L77" s="1209"/>
      <c r="M77" s="1209"/>
      <c r="N77" s="1209"/>
      <c r="AN77" s="1205" t="s">
        <v>611</v>
      </c>
      <c r="AO77" s="1205"/>
      <c r="AP77" s="1205"/>
      <c r="AQ77" s="1205"/>
      <c r="AR77" s="1205"/>
      <c r="AS77" s="1205"/>
      <c r="AT77" s="1205"/>
      <c r="AU77" s="1205"/>
      <c r="AV77" s="1205"/>
      <c r="AW77" s="1205"/>
      <c r="AX77" s="1205"/>
      <c r="AY77" s="1205"/>
      <c r="AZ77" s="1205"/>
      <c r="BA77" s="1205"/>
      <c r="BB77" s="1204" t="s">
        <v>610</v>
      </c>
      <c r="BC77" s="1204"/>
      <c r="BD77" s="1204"/>
      <c r="BE77" s="1204"/>
      <c r="BF77" s="1204"/>
      <c r="BG77" s="1204"/>
      <c r="BH77" s="1204"/>
      <c r="BI77" s="1204"/>
      <c r="BJ77" s="1204"/>
      <c r="BK77" s="1204"/>
      <c r="BL77" s="1204"/>
      <c r="BM77" s="1204"/>
      <c r="BN77" s="1204"/>
      <c r="BO77" s="1204"/>
      <c r="BP77" s="1203">
        <v>0</v>
      </c>
      <c r="BQ77" s="1203"/>
      <c r="BR77" s="1203"/>
      <c r="BS77" s="1203"/>
      <c r="BT77" s="1203"/>
      <c r="BU77" s="1203"/>
      <c r="BV77" s="1203"/>
      <c r="BW77" s="1203"/>
      <c r="BX77" s="1203">
        <v>3.1</v>
      </c>
      <c r="BY77" s="1203"/>
      <c r="BZ77" s="1203"/>
      <c r="CA77" s="1203"/>
      <c r="CB77" s="1203"/>
      <c r="CC77" s="1203"/>
      <c r="CD77" s="1203"/>
      <c r="CE77" s="1203"/>
      <c r="CF77" s="1203">
        <v>13.7</v>
      </c>
      <c r="CG77" s="1203"/>
      <c r="CH77" s="1203"/>
      <c r="CI77" s="1203"/>
      <c r="CJ77" s="1203"/>
      <c r="CK77" s="1203"/>
      <c r="CL77" s="1203"/>
      <c r="CM77" s="1203"/>
      <c r="CN77" s="1203">
        <v>6.9</v>
      </c>
      <c r="CO77" s="1203"/>
      <c r="CP77" s="1203"/>
      <c r="CQ77" s="1203"/>
      <c r="CR77" s="1203"/>
      <c r="CS77" s="1203"/>
      <c r="CT77" s="1203"/>
      <c r="CU77" s="1203"/>
      <c r="CV77" s="1203">
        <v>0</v>
      </c>
      <c r="CW77" s="1203"/>
      <c r="CX77" s="1203"/>
      <c r="CY77" s="1203"/>
      <c r="CZ77" s="1203"/>
      <c r="DA77" s="1203"/>
      <c r="DB77" s="1203"/>
      <c r="DC77" s="1203"/>
    </row>
    <row r="78" spans="2:107" ht="13.5" x14ac:dyDescent="0.15">
      <c r="B78" s="245"/>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45"/>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609</v>
      </c>
      <c r="BC79" s="1204"/>
      <c r="BD79" s="1204"/>
      <c r="BE79" s="1204"/>
      <c r="BF79" s="1204"/>
      <c r="BG79" s="1204"/>
      <c r="BH79" s="1204"/>
      <c r="BI79" s="1204"/>
      <c r="BJ79" s="1204"/>
      <c r="BK79" s="1204"/>
      <c r="BL79" s="1204"/>
      <c r="BM79" s="1204"/>
      <c r="BN79" s="1204"/>
      <c r="BO79" s="1204"/>
      <c r="BP79" s="1203">
        <v>7.8</v>
      </c>
      <c r="BQ79" s="1203"/>
      <c r="BR79" s="1203"/>
      <c r="BS79" s="1203"/>
      <c r="BT79" s="1203"/>
      <c r="BU79" s="1203"/>
      <c r="BV79" s="1203"/>
      <c r="BW79" s="1203"/>
      <c r="BX79" s="1203">
        <v>7.9</v>
      </c>
      <c r="BY79" s="1203"/>
      <c r="BZ79" s="1203"/>
      <c r="CA79" s="1203"/>
      <c r="CB79" s="1203"/>
      <c r="CC79" s="1203"/>
      <c r="CD79" s="1203"/>
      <c r="CE79" s="1203"/>
      <c r="CF79" s="1203">
        <v>7.9</v>
      </c>
      <c r="CG79" s="1203"/>
      <c r="CH79" s="1203"/>
      <c r="CI79" s="1203"/>
      <c r="CJ79" s="1203"/>
      <c r="CK79" s="1203"/>
      <c r="CL79" s="1203"/>
      <c r="CM79" s="1203"/>
      <c r="CN79" s="1203">
        <v>8</v>
      </c>
      <c r="CO79" s="1203"/>
      <c r="CP79" s="1203"/>
      <c r="CQ79" s="1203"/>
      <c r="CR79" s="1203"/>
      <c r="CS79" s="1203"/>
      <c r="CT79" s="1203"/>
      <c r="CU79" s="1203"/>
      <c r="CV79" s="1203">
        <v>8</v>
      </c>
      <c r="CW79" s="1203"/>
      <c r="CX79" s="1203"/>
      <c r="CY79" s="1203"/>
      <c r="CZ79" s="1203"/>
      <c r="DA79" s="1203"/>
      <c r="DB79" s="1203"/>
      <c r="DC79" s="1203"/>
    </row>
    <row r="80" spans="2:107" ht="13.5" x14ac:dyDescent="0.15">
      <c r="B80" s="245"/>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45"/>
    </row>
    <row r="82" spans="2:109" ht="17.25" x14ac:dyDescent="0.15">
      <c r="B82" s="245"/>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26"/>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c r="BT83" s="297"/>
      <c r="BU83" s="297"/>
      <c r="BV83" s="297"/>
      <c r="BW83" s="297"/>
      <c r="BX83" s="297"/>
      <c r="BY83" s="297"/>
      <c r="BZ83" s="297"/>
      <c r="CA83" s="297"/>
      <c r="CB83" s="297"/>
      <c r="CC83" s="297"/>
      <c r="CD83" s="297"/>
      <c r="CE83" s="297"/>
      <c r="CF83" s="297"/>
      <c r="CG83" s="297"/>
      <c r="CH83" s="297"/>
      <c r="CI83" s="297"/>
      <c r="CJ83" s="297"/>
      <c r="CK83" s="297"/>
      <c r="CL83" s="297"/>
      <c r="CM83" s="297"/>
      <c r="CN83" s="297"/>
      <c r="CO83" s="297"/>
      <c r="CP83" s="297"/>
      <c r="CQ83" s="297"/>
      <c r="CR83" s="297"/>
      <c r="CS83" s="297"/>
      <c r="CT83" s="297"/>
      <c r="CU83" s="297"/>
      <c r="CV83" s="297"/>
      <c r="CW83" s="297"/>
      <c r="CX83" s="297"/>
      <c r="CY83" s="297"/>
      <c r="CZ83" s="297"/>
      <c r="DA83" s="297"/>
      <c r="DB83" s="297"/>
      <c r="DC83" s="297"/>
      <c r="DD83" s="327"/>
    </row>
    <row r="84" spans="2:109" ht="13.5" x14ac:dyDescent="0.15">
      <c r="DD84" s="241"/>
      <c r="DE84" s="241"/>
    </row>
    <row r="85" spans="2:109" ht="13.5" x14ac:dyDescent="0.15">
      <c r="DD85" s="241"/>
      <c r="DE85" s="241"/>
    </row>
  </sheetData>
  <sheetProtection algorithmName="SHA-512" hashValue="DO5cXL7qeXS32GPAjB16ZaCybfaxphQMRgtQxaFYc6eVsAQqrWseQhpqjw/YZEzZ4u5OycEWRkX8dmAb+86r7w==" saltValue="5hHFgljvdLijcMeLibZ/V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5A9A-350F-41AD-9541-D8958A0EA51B}">
  <sheetPr>
    <pageSetUpPr fitToPage="1"/>
  </sheetPr>
  <dimension ref="A1:DR125"/>
  <sheetViews>
    <sheetView showGridLines="0" topLeftCell="A91" zoomScaleNormal="100" zoomScaleSheetLayoutView="70" workbookViewId="0">
      <selection activeCell="AN70" sqref="AN70"/>
    </sheetView>
  </sheetViews>
  <sheetFormatPr defaultColWidth="0" defaultRowHeight="13.5" customHeight="1" zeroHeight="1" x14ac:dyDescent="0.15"/>
  <cols>
    <col min="1" max="34" width="2.5" style="240" customWidth="1"/>
    <col min="35" max="122" width="2.5" style="239" customWidth="1"/>
    <col min="123" max="16384" width="2.5" style="239" hidden="1"/>
  </cols>
  <sheetData>
    <row r="1" spans="1:34" ht="13.5" customHeight="1" x14ac:dyDescent="0.15">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row>
    <row r="2" spans="1:34" x14ac:dyDescent="0.15">
      <c r="S2" s="239"/>
      <c r="AH2" s="239"/>
    </row>
    <row r="3" spans="1:34" x14ac:dyDescent="0.15">
      <c r="C3" s="239"/>
      <c r="D3" s="239"/>
      <c r="E3" s="239"/>
      <c r="F3" s="239"/>
      <c r="G3" s="239"/>
      <c r="H3" s="239"/>
      <c r="I3" s="239"/>
      <c r="J3" s="239"/>
      <c r="K3" s="239"/>
      <c r="L3" s="239"/>
      <c r="M3" s="239"/>
      <c r="N3" s="239"/>
      <c r="O3" s="239"/>
      <c r="P3" s="239"/>
      <c r="Q3" s="239"/>
      <c r="R3" s="239"/>
      <c r="S3" s="239"/>
      <c r="U3" s="239"/>
      <c r="V3" s="239"/>
      <c r="W3" s="239"/>
      <c r="X3" s="239"/>
      <c r="Y3" s="239"/>
      <c r="Z3" s="239"/>
      <c r="AA3" s="239"/>
      <c r="AB3" s="239"/>
      <c r="AC3" s="239"/>
      <c r="AD3" s="239"/>
      <c r="AE3" s="239"/>
      <c r="AF3" s="239"/>
      <c r="AG3" s="239"/>
      <c r="AH3" s="239"/>
    </row>
    <row r="4" spans="1:34" x14ac:dyDescent="0.15"/>
    <row r="5" spans="1:34" x14ac:dyDescent="0.15"/>
    <row r="6" spans="1:34" x14ac:dyDescent="0.15"/>
    <row r="7" spans="1:34" x14ac:dyDescent="0.15"/>
    <row r="8" spans="1:34" x14ac:dyDescent="0.15"/>
    <row r="9" spans="1:34" x14ac:dyDescent="0.15">
      <c r="AH9" s="23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9"/>
    </row>
    <row r="18" spans="12:34" x14ac:dyDescent="0.15"/>
    <row r="19" spans="12:34" x14ac:dyDescent="0.15"/>
    <row r="20" spans="12:34" x14ac:dyDescent="0.15">
      <c r="AH20" s="239"/>
    </row>
    <row r="21" spans="12:34" x14ac:dyDescent="0.15">
      <c r="AH21" s="239"/>
    </row>
    <row r="22" spans="12:34" x14ac:dyDescent="0.15"/>
    <row r="23" spans="12:34" x14ac:dyDescent="0.15"/>
    <row r="24" spans="12:34" x14ac:dyDescent="0.15">
      <c r="Q24" s="239"/>
    </row>
    <row r="25" spans="12:34" x14ac:dyDescent="0.15"/>
    <row r="26" spans="12:34" x14ac:dyDescent="0.15"/>
    <row r="27" spans="12:34" x14ac:dyDescent="0.15"/>
    <row r="28" spans="12:34" x14ac:dyDescent="0.15">
      <c r="O28" s="239"/>
      <c r="T28" s="239"/>
      <c r="AH28" s="239"/>
    </row>
    <row r="29" spans="12:34" x14ac:dyDescent="0.15"/>
    <row r="30" spans="12:34" x14ac:dyDescent="0.15"/>
    <row r="31" spans="12:34" x14ac:dyDescent="0.15">
      <c r="Q31" s="239"/>
    </row>
    <row r="32" spans="12:34" x14ac:dyDescent="0.15">
      <c r="L32" s="239"/>
    </row>
    <row r="33" spans="2:34" x14ac:dyDescent="0.15">
      <c r="C33" s="239"/>
      <c r="E33" s="239"/>
      <c r="G33" s="239"/>
      <c r="I33" s="239"/>
      <c r="X33" s="239"/>
    </row>
    <row r="34" spans="2:34" x14ac:dyDescent="0.15">
      <c r="B34" s="239"/>
      <c r="P34" s="239"/>
      <c r="R34" s="239"/>
      <c r="T34" s="239"/>
    </row>
    <row r="35" spans="2:34" x14ac:dyDescent="0.15">
      <c r="D35" s="239"/>
      <c r="W35" s="239"/>
      <c r="AC35" s="239"/>
      <c r="AD35" s="239"/>
      <c r="AE35" s="239"/>
      <c r="AF35" s="239"/>
      <c r="AG35" s="239"/>
      <c r="AH35" s="239"/>
    </row>
    <row r="36" spans="2:34" x14ac:dyDescent="0.15">
      <c r="H36" s="239"/>
      <c r="J36" s="239"/>
      <c r="K36" s="239"/>
      <c r="M36" s="239"/>
      <c r="Y36" s="239"/>
      <c r="Z36" s="239"/>
      <c r="AA36" s="239"/>
      <c r="AB36" s="239"/>
      <c r="AC36" s="239"/>
      <c r="AD36" s="239"/>
      <c r="AE36" s="239"/>
      <c r="AF36" s="239"/>
      <c r="AG36" s="239"/>
      <c r="AH36" s="239"/>
    </row>
    <row r="37" spans="2:34" x14ac:dyDescent="0.15">
      <c r="AH37" s="239"/>
    </row>
    <row r="38" spans="2:34" x14ac:dyDescent="0.15">
      <c r="AG38" s="239"/>
      <c r="AH38" s="239"/>
    </row>
    <row r="39" spans="2:34" x14ac:dyDescent="0.15"/>
    <row r="40" spans="2:34" x14ac:dyDescent="0.15">
      <c r="X40" s="239"/>
    </row>
    <row r="41" spans="2:34" x14ac:dyDescent="0.15">
      <c r="R41" s="239"/>
    </row>
    <row r="42" spans="2:34" x14ac:dyDescent="0.15">
      <c r="W42" s="239"/>
    </row>
    <row r="43" spans="2:34" x14ac:dyDescent="0.15">
      <c r="Y43" s="239"/>
      <c r="Z43" s="239"/>
      <c r="AA43" s="239"/>
      <c r="AB43" s="239"/>
      <c r="AC43" s="239"/>
      <c r="AD43" s="239"/>
      <c r="AE43" s="239"/>
      <c r="AF43" s="239"/>
      <c r="AG43" s="239"/>
      <c r="AH43" s="239"/>
    </row>
    <row r="44" spans="2:34" x14ac:dyDescent="0.15">
      <c r="AH44" s="239"/>
    </row>
    <row r="45" spans="2:34" x14ac:dyDescent="0.15">
      <c r="X45" s="239"/>
    </row>
    <row r="46" spans="2:34" x14ac:dyDescent="0.15"/>
    <row r="47" spans="2:34" x14ac:dyDescent="0.15"/>
    <row r="48" spans="2:34" x14ac:dyDescent="0.15">
      <c r="W48" s="239"/>
      <c r="Y48" s="239"/>
      <c r="Z48" s="239"/>
      <c r="AA48" s="239"/>
      <c r="AB48" s="239"/>
      <c r="AC48" s="239"/>
      <c r="AD48" s="239"/>
      <c r="AE48" s="239"/>
      <c r="AF48" s="239"/>
      <c r="AG48" s="239"/>
      <c r="AH48" s="239"/>
    </row>
    <row r="49" spans="28:34" x14ac:dyDescent="0.15"/>
    <row r="50" spans="28:34" x14ac:dyDescent="0.15">
      <c r="AE50" s="239"/>
      <c r="AF50" s="239"/>
      <c r="AG50" s="239"/>
      <c r="AH50" s="239"/>
    </row>
    <row r="51" spans="28:34" x14ac:dyDescent="0.15">
      <c r="AC51" s="239"/>
      <c r="AD51" s="239"/>
      <c r="AE51" s="239"/>
      <c r="AF51" s="239"/>
      <c r="AG51" s="239"/>
      <c r="AH51" s="239"/>
    </row>
    <row r="52" spans="28:34" x14ac:dyDescent="0.15"/>
    <row r="53" spans="28:34" x14ac:dyDescent="0.15">
      <c r="AF53" s="239"/>
      <c r="AG53" s="239"/>
      <c r="AH53" s="239"/>
    </row>
    <row r="54" spans="28:34" x14ac:dyDescent="0.15">
      <c r="AH54" s="239"/>
    </row>
    <row r="55" spans="28:34" x14ac:dyDescent="0.15"/>
    <row r="56" spans="28:34" x14ac:dyDescent="0.15">
      <c r="AB56" s="239"/>
      <c r="AC56" s="239"/>
      <c r="AD56" s="239"/>
      <c r="AE56" s="239"/>
      <c r="AF56" s="239"/>
      <c r="AG56" s="239"/>
      <c r="AH56" s="239"/>
    </row>
    <row r="57" spans="28:34" x14ac:dyDescent="0.15">
      <c r="AH57" s="239"/>
    </row>
    <row r="58" spans="28:34" x14ac:dyDescent="0.15">
      <c r="AH58" s="239"/>
    </row>
    <row r="59" spans="28:34" x14ac:dyDescent="0.15"/>
    <row r="60" spans="28:34" x14ac:dyDescent="0.15"/>
    <row r="61" spans="28:34" x14ac:dyDescent="0.15"/>
    <row r="62" spans="28:34" x14ac:dyDescent="0.15"/>
    <row r="63" spans="28:34" x14ac:dyDescent="0.15">
      <c r="AH63" s="239"/>
    </row>
    <row r="64" spans="28:34" x14ac:dyDescent="0.15">
      <c r="AG64" s="239"/>
      <c r="AH64" s="239"/>
    </row>
    <row r="65" spans="28:34" x14ac:dyDescent="0.15"/>
    <row r="66" spans="28:34" x14ac:dyDescent="0.15"/>
    <row r="67" spans="28:34" x14ac:dyDescent="0.15"/>
    <row r="68" spans="28:34" x14ac:dyDescent="0.15">
      <c r="AB68" s="239"/>
      <c r="AC68" s="239"/>
      <c r="AD68" s="239"/>
      <c r="AE68" s="239"/>
      <c r="AF68" s="239"/>
      <c r="AG68" s="239"/>
      <c r="AH68" s="239"/>
    </row>
    <row r="69" spans="28:34" x14ac:dyDescent="0.15">
      <c r="AF69" s="239"/>
      <c r="AG69" s="239"/>
      <c r="AH69" s="239"/>
    </row>
    <row r="70" spans="28:34" x14ac:dyDescent="0.15"/>
    <row r="71" spans="28:34" x14ac:dyDescent="0.15"/>
    <row r="72" spans="28:34" x14ac:dyDescent="0.15"/>
    <row r="73" spans="28:34" x14ac:dyDescent="0.15"/>
    <row r="74" spans="28:34" x14ac:dyDescent="0.15"/>
    <row r="75" spans="28:34" x14ac:dyDescent="0.15">
      <c r="AH75" s="239"/>
    </row>
    <row r="76" spans="28:34" x14ac:dyDescent="0.15">
      <c r="AF76" s="239"/>
      <c r="AG76" s="239"/>
      <c r="AH76" s="239"/>
    </row>
    <row r="77" spans="28:34" x14ac:dyDescent="0.15">
      <c r="AG77" s="239"/>
      <c r="AH77" s="239"/>
    </row>
    <row r="78" spans="28:34" x14ac:dyDescent="0.15"/>
    <row r="79" spans="28:34" x14ac:dyDescent="0.15"/>
    <row r="80" spans="28:34" x14ac:dyDescent="0.15"/>
    <row r="81" spans="25:34" x14ac:dyDescent="0.15"/>
    <row r="82" spans="25:34" x14ac:dyDescent="0.15">
      <c r="Y82" s="239"/>
    </row>
    <row r="83" spans="25:34" x14ac:dyDescent="0.15">
      <c r="Y83" s="239"/>
      <c r="Z83" s="239"/>
      <c r="AA83" s="239"/>
      <c r="AB83" s="239"/>
      <c r="AC83" s="239"/>
      <c r="AD83" s="239"/>
      <c r="AE83" s="239"/>
      <c r="AF83" s="239"/>
      <c r="AG83" s="239"/>
      <c r="AH83" s="239"/>
    </row>
    <row r="84" spans="25:34" x14ac:dyDescent="0.15"/>
    <row r="85" spans="25:34" x14ac:dyDescent="0.15"/>
    <row r="86" spans="25:34" x14ac:dyDescent="0.15"/>
    <row r="87" spans="25:34" x14ac:dyDescent="0.15"/>
    <row r="88" spans="25:34" x14ac:dyDescent="0.15">
      <c r="AH88" s="23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9"/>
      <c r="AG94" s="239"/>
      <c r="AH94" s="239"/>
    </row>
    <row r="95" spans="25:34" ht="13.5" customHeight="1" x14ac:dyDescent="0.15">
      <c r="AH95" s="23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9"/>
    </row>
    <row r="102" spans="33:34" ht="13.5" customHeight="1" x14ac:dyDescent="0.15"/>
    <row r="103" spans="33:34" ht="13.5" customHeight="1" x14ac:dyDescent="0.15"/>
    <row r="104" spans="33:34" ht="13.5" customHeight="1" x14ac:dyDescent="0.15">
      <c r="AG104" s="239"/>
      <c r="AH104" s="23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9"/>
    </row>
    <row r="117" spans="34:122" ht="13.5" customHeight="1" x14ac:dyDescent="0.15"/>
    <row r="118" spans="34:122" ht="13.5" customHeight="1" x14ac:dyDescent="0.15"/>
    <row r="119" spans="34:122" ht="13.5" customHeight="1" x14ac:dyDescent="0.15"/>
    <row r="120" spans="34:122" ht="13.5" customHeight="1" x14ac:dyDescent="0.15">
      <c r="AH120" s="239"/>
    </row>
    <row r="121" spans="34:122" ht="13.5" customHeight="1" x14ac:dyDescent="0.15">
      <c r="AH121" s="239"/>
    </row>
    <row r="122" spans="34:122" ht="13.5" customHeight="1" x14ac:dyDescent="0.15"/>
    <row r="123" spans="34:122" ht="13.5" customHeight="1" x14ac:dyDescent="0.15"/>
    <row r="124" spans="34:122" ht="13.5" customHeight="1" x14ac:dyDescent="0.15"/>
    <row r="125" spans="34:122" ht="13.5" customHeight="1" x14ac:dyDescent="0.15">
      <c r="DR125" s="239" t="s">
        <v>515</v>
      </c>
    </row>
  </sheetData>
  <sheetProtection algorithmName="SHA-512" hashValue="fDvtS/8aXo07rp3ajRSL7GYeQbuuwibbdk4RuEWwkWpE4TWHOXydk0lIjTS6KD4763TajAWgQsYi8ISSGMDbOQ==" saltValue="5dF0RFGkCHQpaA/Na4yQ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EB2C-8C4F-4241-9243-0A7180593FBE}">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40" customWidth="1"/>
    <col min="35" max="122" width="2.5" style="239" customWidth="1"/>
    <col min="123" max="16384" width="2.5" style="239" hidden="1"/>
  </cols>
  <sheetData>
    <row r="1" spans="2:34" ht="13.5" customHeight="1" x14ac:dyDescent="0.15">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row>
    <row r="2" spans="2:34" x14ac:dyDescent="0.15">
      <c r="S2" s="239"/>
      <c r="AH2" s="239"/>
    </row>
    <row r="3" spans="2:34" x14ac:dyDescent="0.15">
      <c r="C3" s="239"/>
      <c r="D3" s="239"/>
      <c r="E3" s="239"/>
      <c r="F3" s="239"/>
      <c r="G3" s="239"/>
      <c r="H3" s="239"/>
      <c r="I3" s="239"/>
      <c r="J3" s="239"/>
      <c r="K3" s="239"/>
      <c r="L3" s="239"/>
      <c r="M3" s="239"/>
      <c r="N3" s="239"/>
      <c r="O3" s="239"/>
      <c r="P3" s="239"/>
      <c r="Q3" s="239"/>
      <c r="R3" s="239"/>
      <c r="S3" s="239"/>
      <c r="U3" s="239"/>
      <c r="V3" s="239"/>
      <c r="W3" s="239"/>
      <c r="X3" s="239"/>
      <c r="Y3" s="239"/>
      <c r="Z3" s="239"/>
      <c r="AA3" s="239"/>
      <c r="AB3" s="239"/>
      <c r="AC3" s="239"/>
      <c r="AD3" s="239"/>
      <c r="AE3" s="239"/>
      <c r="AF3" s="239"/>
      <c r="AG3" s="239"/>
      <c r="AH3" s="239"/>
    </row>
    <row r="4" spans="2:34" x14ac:dyDescent="0.15"/>
    <row r="5" spans="2:34" x14ac:dyDescent="0.15"/>
    <row r="6" spans="2:34" x14ac:dyDescent="0.15"/>
    <row r="7" spans="2:34" x14ac:dyDescent="0.15"/>
    <row r="8" spans="2:34" x14ac:dyDescent="0.15"/>
    <row r="9" spans="2:34" x14ac:dyDescent="0.15">
      <c r="AH9" s="23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39"/>
    </row>
    <row r="18" spans="12:34" x14ac:dyDescent="0.15"/>
    <row r="19" spans="12:34" x14ac:dyDescent="0.15"/>
    <row r="20" spans="12:34" x14ac:dyDescent="0.15">
      <c r="AH20" s="239"/>
    </row>
    <row r="21" spans="12:34" x14ac:dyDescent="0.15">
      <c r="AH21" s="239"/>
    </row>
    <row r="22" spans="12:34" x14ac:dyDescent="0.15"/>
    <row r="23" spans="12:34" x14ac:dyDescent="0.15"/>
    <row r="24" spans="12:34" x14ac:dyDescent="0.15">
      <c r="Q24" s="239"/>
    </row>
    <row r="25" spans="12:34" x14ac:dyDescent="0.15"/>
    <row r="26" spans="12:34" x14ac:dyDescent="0.15"/>
    <row r="27" spans="12:34" x14ac:dyDescent="0.15"/>
    <row r="28" spans="12:34" x14ac:dyDescent="0.15">
      <c r="O28" s="239"/>
      <c r="T28" s="239"/>
      <c r="AH28" s="239"/>
    </row>
    <row r="29" spans="12:34" x14ac:dyDescent="0.15"/>
    <row r="30" spans="12:34" x14ac:dyDescent="0.15"/>
    <row r="31" spans="12:34" x14ac:dyDescent="0.15">
      <c r="Q31" s="239"/>
    </row>
    <row r="32" spans="12:34" x14ac:dyDescent="0.15">
      <c r="L32" s="239"/>
    </row>
    <row r="33" spans="2:34" x14ac:dyDescent="0.15">
      <c r="C33" s="239"/>
      <c r="E33" s="239"/>
      <c r="G33" s="239"/>
      <c r="I33" s="239"/>
      <c r="X33" s="239"/>
    </row>
    <row r="34" spans="2:34" x14ac:dyDescent="0.15">
      <c r="B34" s="239"/>
      <c r="P34" s="239"/>
      <c r="R34" s="239"/>
      <c r="T34" s="239"/>
    </row>
    <row r="35" spans="2:34" x14ac:dyDescent="0.15">
      <c r="D35" s="239"/>
      <c r="W35" s="239"/>
      <c r="AC35" s="239"/>
      <c r="AD35" s="239"/>
      <c r="AE35" s="239"/>
      <c r="AF35" s="239"/>
      <c r="AG35" s="239"/>
      <c r="AH35" s="239"/>
    </row>
    <row r="36" spans="2:34" x14ac:dyDescent="0.15">
      <c r="H36" s="239"/>
      <c r="J36" s="239"/>
      <c r="K36" s="239"/>
      <c r="M36" s="239"/>
      <c r="Y36" s="239"/>
      <c r="Z36" s="239"/>
      <c r="AA36" s="239"/>
      <c r="AB36" s="239"/>
      <c r="AC36" s="239"/>
      <c r="AD36" s="239"/>
      <c r="AE36" s="239"/>
      <c r="AF36" s="239"/>
      <c r="AG36" s="239"/>
      <c r="AH36" s="239"/>
    </row>
    <row r="37" spans="2:34" x14ac:dyDescent="0.15">
      <c r="AH37" s="239"/>
    </row>
    <row r="38" spans="2:34" x14ac:dyDescent="0.15">
      <c r="AG38" s="239"/>
      <c r="AH38" s="239"/>
    </row>
    <row r="39" spans="2:34" x14ac:dyDescent="0.15"/>
    <row r="40" spans="2:34" x14ac:dyDescent="0.15">
      <c r="X40" s="239"/>
    </row>
    <row r="41" spans="2:34" x14ac:dyDescent="0.15">
      <c r="R41" s="239"/>
    </row>
    <row r="42" spans="2:34" x14ac:dyDescent="0.15">
      <c r="W42" s="239"/>
    </row>
    <row r="43" spans="2:34" x14ac:dyDescent="0.15">
      <c r="Y43" s="239"/>
      <c r="Z43" s="239"/>
      <c r="AA43" s="239"/>
      <c r="AB43" s="239"/>
      <c r="AC43" s="239"/>
      <c r="AD43" s="239"/>
      <c r="AE43" s="239"/>
      <c r="AF43" s="239"/>
      <c r="AG43" s="239"/>
      <c r="AH43" s="239"/>
    </row>
    <row r="44" spans="2:34" x14ac:dyDescent="0.15">
      <c r="AH44" s="239"/>
    </row>
    <row r="45" spans="2:34" x14ac:dyDescent="0.15">
      <c r="X45" s="239"/>
    </row>
    <row r="46" spans="2:34" x14ac:dyDescent="0.15"/>
    <row r="47" spans="2:34" x14ac:dyDescent="0.15"/>
    <row r="48" spans="2:34" x14ac:dyDescent="0.15">
      <c r="W48" s="239"/>
      <c r="Y48" s="239"/>
      <c r="Z48" s="239"/>
      <c r="AA48" s="239"/>
      <c r="AB48" s="239"/>
      <c r="AC48" s="239"/>
      <c r="AD48" s="239"/>
      <c r="AE48" s="239"/>
      <c r="AF48" s="239"/>
      <c r="AG48" s="239"/>
      <c r="AH48" s="239"/>
    </row>
    <row r="49" spans="28:34" x14ac:dyDescent="0.15"/>
    <row r="50" spans="28:34" x14ac:dyDescent="0.15">
      <c r="AE50" s="239"/>
      <c r="AF50" s="239"/>
      <c r="AG50" s="239"/>
      <c r="AH50" s="239"/>
    </row>
    <row r="51" spans="28:34" x14ac:dyDescent="0.15">
      <c r="AC51" s="239"/>
      <c r="AD51" s="239"/>
      <c r="AE51" s="239"/>
      <c r="AF51" s="239"/>
      <c r="AG51" s="239"/>
      <c r="AH51" s="239"/>
    </row>
    <row r="52" spans="28:34" x14ac:dyDescent="0.15"/>
    <row r="53" spans="28:34" x14ac:dyDescent="0.15">
      <c r="AF53" s="239"/>
      <c r="AG53" s="239"/>
      <c r="AH53" s="239"/>
    </row>
    <row r="54" spans="28:34" x14ac:dyDescent="0.15">
      <c r="AH54" s="239"/>
    </row>
    <row r="55" spans="28:34" x14ac:dyDescent="0.15"/>
    <row r="56" spans="28:34" x14ac:dyDescent="0.15">
      <c r="AB56" s="239"/>
      <c r="AC56" s="239"/>
      <c r="AD56" s="239"/>
      <c r="AE56" s="239"/>
      <c r="AF56" s="239"/>
      <c r="AG56" s="239"/>
      <c r="AH56" s="239"/>
    </row>
    <row r="57" spans="28:34" x14ac:dyDescent="0.15">
      <c r="AH57" s="239"/>
    </row>
    <row r="58" spans="28:34" x14ac:dyDescent="0.15">
      <c r="AH58" s="239"/>
    </row>
    <row r="59" spans="28:34" x14ac:dyDescent="0.15">
      <c r="AG59" s="239"/>
      <c r="AH59" s="239"/>
    </row>
    <row r="60" spans="28:34" x14ac:dyDescent="0.15"/>
    <row r="61" spans="28:34" x14ac:dyDescent="0.15"/>
    <row r="62" spans="28:34" x14ac:dyDescent="0.15"/>
    <row r="63" spans="28:34" x14ac:dyDescent="0.15">
      <c r="AH63" s="239"/>
    </row>
    <row r="64" spans="28:34" x14ac:dyDescent="0.15">
      <c r="AG64" s="239"/>
      <c r="AH64" s="239"/>
    </row>
    <row r="65" spans="28:34" x14ac:dyDescent="0.15"/>
    <row r="66" spans="28:34" x14ac:dyDescent="0.15"/>
    <row r="67" spans="28:34" x14ac:dyDescent="0.15"/>
    <row r="68" spans="28:34" x14ac:dyDescent="0.15">
      <c r="AB68" s="239"/>
      <c r="AC68" s="239"/>
      <c r="AD68" s="239"/>
      <c r="AE68" s="239"/>
      <c r="AF68" s="239"/>
      <c r="AG68" s="239"/>
      <c r="AH68" s="239"/>
    </row>
    <row r="69" spans="28:34" x14ac:dyDescent="0.15">
      <c r="AF69" s="239"/>
      <c r="AG69" s="239"/>
      <c r="AH69" s="239"/>
    </row>
    <row r="70" spans="28:34" x14ac:dyDescent="0.15"/>
    <row r="71" spans="28:34" x14ac:dyDescent="0.15"/>
    <row r="72" spans="28:34" x14ac:dyDescent="0.15"/>
    <row r="73" spans="28:34" x14ac:dyDescent="0.15"/>
    <row r="74" spans="28:34" x14ac:dyDescent="0.15"/>
    <row r="75" spans="28:34" x14ac:dyDescent="0.15">
      <c r="AH75" s="239"/>
    </row>
    <row r="76" spans="28:34" x14ac:dyDescent="0.15">
      <c r="AF76" s="239"/>
      <c r="AG76" s="239"/>
      <c r="AH76" s="239"/>
    </row>
    <row r="77" spans="28:34" x14ac:dyDescent="0.15">
      <c r="AG77" s="239"/>
      <c r="AH77" s="239"/>
    </row>
    <row r="78" spans="28:34" x14ac:dyDescent="0.15"/>
    <row r="79" spans="28:34" x14ac:dyDescent="0.15"/>
    <row r="80" spans="28:34" x14ac:dyDescent="0.15"/>
    <row r="81" spans="25:34" x14ac:dyDescent="0.15"/>
    <row r="82" spans="25:34" x14ac:dyDescent="0.15">
      <c r="Y82" s="239"/>
    </row>
    <row r="83" spans="25:34" x14ac:dyDescent="0.15">
      <c r="Y83" s="239"/>
      <c r="Z83" s="239"/>
      <c r="AA83" s="239"/>
      <c r="AB83" s="239"/>
      <c r="AC83" s="239"/>
      <c r="AD83" s="239"/>
      <c r="AE83" s="239"/>
      <c r="AF83" s="239"/>
      <c r="AG83" s="239"/>
      <c r="AH83" s="239"/>
    </row>
    <row r="84" spans="25:34" x14ac:dyDescent="0.15"/>
    <row r="85" spans="25:34" x14ac:dyDescent="0.15"/>
    <row r="86" spans="25:34" x14ac:dyDescent="0.15"/>
    <row r="87" spans="25:34" x14ac:dyDescent="0.15"/>
    <row r="88" spans="25:34" x14ac:dyDescent="0.15">
      <c r="AH88" s="23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9"/>
      <c r="AG94" s="239"/>
      <c r="AH94" s="239"/>
    </row>
    <row r="95" spans="25:34" ht="13.5" customHeight="1" x14ac:dyDescent="0.15">
      <c r="AH95" s="23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9"/>
    </row>
    <row r="102" spans="33:34" ht="13.5" customHeight="1" x14ac:dyDescent="0.15"/>
    <row r="103" spans="33:34" ht="13.5" customHeight="1" x14ac:dyDescent="0.15"/>
    <row r="104" spans="33:34" ht="13.5" customHeight="1" x14ac:dyDescent="0.15">
      <c r="AG104" s="239"/>
      <c r="AH104" s="23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39"/>
    </row>
    <row r="117" spans="34:122" ht="13.5" customHeight="1" x14ac:dyDescent="0.15"/>
    <row r="118" spans="34:122" ht="13.5" customHeight="1" x14ac:dyDescent="0.15"/>
    <row r="119" spans="34:122" ht="13.5" customHeight="1" x14ac:dyDescent="0.15"/>
    <row r="120" spans="34:122" ht="13.5" customHeight="1" x14ac:dyDescent="0.15">
      <c r="AH120" s="239"/>
    </row>
    <row r="121" spans="34:122" ht="13.5" customHeight="1" x14ac:dyDescent="0.15">
      <c r="AH121" s="239"/>
    </row>
    <row r="122" spans="34:122" ht="13.5" customHeight="1" x14ac:dyDescent="0.15"/>
    <row r="123" spans="34:122" ht="13.5" customHeight="1" x14ac:dyDescent="0.15"/>
    <row r="124" spans="34:122" ht="13.5" customHeight="1" x14ac:dyDescent="0.15"/>
    <row r="125" spans="34:122" ht="13.5" customHeight="1" x14ac:dyDescent="0.15">
      <c r="DR125" s="239" t="s">
        <v>515</v>
      </c>
    </row>
  </sheetData>
  <sheetProtection algorithmName="SHA-512" hashValue="ni+FxrL/1d2BMmEns49r5EAVDD7eqAVPPea25TgD6e2fb83lvElrZx1Br3MBrQwZ8xPq6dd1j6PxxhIA4ayRPQ==" saltValue="I9XrmXzsD9b0ZCqGMVQz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8" customWidth="1"/>
    <col min="2" max="8" width="13.375" style="128" customWidth="1"/>
    <col min="9" max="16384" width="11.125" style="128"/>
  </cols>
  <sheetData>
    <row r="1" spans="1:8" x14ac:dyDescent="0.15">
      <c r="A1" s="122"/>
      <c r="B1" s="123"/>
      <c r="C1" s="124"/>
      <c r="D1" s="125"/>
      <c r="E1" s="126"/>
      <c r="F1" s="126"/>
      <c r="G1" s="126"/>
      <c r="H1" s="127"/>
    </row>
    <row r="2" spans="1:8" x14ac:dyDescent="0.15">
      <c r="A2" s="129"/>
      <c r="B2" s="130"/>
      <c r="C2" s="131"/>
      <c r="D2" s="132" t="s">
        <v>54</v>
      </c>
      <c r="E2" s="133"/>
      <c r="F2" s="134" t="s">
        <v>565</v>
      </c>
      <c r="G2" s="135"/>
      <c r="H2" s="136"/>
    </row>
    <row r="3" spans="1:8" x14ac:dyDescent="0.15">
      <c r="A3" s="132" t="s">
        <v>558</v>
      </c>
      <c r="B3" s="137"/>
      <c r="C3" s="138"/>
      <c r="D3" s="139">
        <v>414231</v>
      </c>
      <c r="E3" s="140"/>
      <c r="F3" s="141">
        <v>88328</v>
      </c>
      <c r="G3" s="142"/>
      <c r="H3" s="143"/>
    </row>
    <row r="4" spans="1:8" x14ac:dyDescent="0.15">
      <c r="A4" s="144"/>
      <c r="B4" s="145"/>
      <c r="C4" s="146"/>
      <c r="D4" s="147">
        <v>117585</v>
      </c>
      <c r="E4" s="148"/>
      <c r="F4" s="149">
        <v>49013</v>
      </c>
      <c r="G4" s="150"/>
      <c r="H4" s="151"/>
    </row>
    <row r="5" spans="1:8" x14ac:dyDescent="0.15">
      <c r="A5" s="132" t="s">
        <v>560</v>
      </c>
      <c r="B5" s="137"/>
      <c r="C5" s="138"/>
      <c r="D5" s="139">
        <v>498622</v>
      </c>
      <c r="E5" s="140"/>
      <c r="F5" s="141">
        <v>103390</v>
      </c>
      <c r="G5" s="142"/>
      <c r="H5" s="143"/>
    </row>
    <row r="6" spans="1:8" x14ac:dyDescent="0.15">
      <c r="A6" s="144"/>
      <c r="B6" s="145"/>
      <c r="C6" s="146"/>
      <c r="D6" s="147">
        <v>61020</v>
      </c>
      <c r="E6" s="148"/>
      <c r="F6" s="149">
        <v>51269</v>
      </c>
      <c r="G6" s="150"/>
      <c r="H6" s="151"/>
    </row>
    <row r="7" spans="1:8" x14ac:dyDescent="0.15">
      <c r="A7" s="132" t="s">
        <v>561</v>
      </c>
      <c r="B7" s="137"/>
      <c r="C7" s="138"/>
      <c r="D7" s="139">
        <v>372195</v>
      </c>
      <c r="E7" s="140"/>
      <c r="F7" s="141">
        <v>117234</v>
      </c>
      <c r="G7" s="142"/>
      <c r="H7" s="143"/>
    </row>
    <row r="8" spans="1:8" x14ac:dyDescent="0.15">
      <c r="A8" s="144"/>
      <c r="B8" s="145"/>
      <c r="C8" s="146"/>
      <c r="D8" s="147">
        <v>28738</v>
      </c>
      <c r="E8" s="148"/>
      <c r="F8" s="149">
        <v>59796</v>
      </c>
      <c r="G8" s="150"/>
      <c r="H8" s="151"/>
    </row>
    <row r="9" spans="1:8" x14ac:dyDescent="0.15">
      <c r="A9" s="132" t="s">
        <v>562</v>
      </c>
      <c r="B9" s="137"/>
      <c r="C9" s="138"/>
      <c r="D9" s="139">
        <v>120523</v>
      </c>
      <c r="E9" s="140"/>
      <c r="F9" s="141">
        <v>97758</v>
      </c>
      <c r="G9" s="142"/>
      <c r="H9" s="143"/>
    </row>
    <row r="10" spans="1:8" x14ac:dyDescent="0.15">
      <c r="A10" s="144"/>
      <c r="B10" s="145"/>
      <c r="C10" s="146"/>
      <c r="D10" s="147">
        <v>44459</v>
      </c>
      <c r="E10" s="148"/>
      <c r="F10" s="149">
        <v>45946</v>
      </c>
      <c r="G10" s="150"/>
      <c r="H10" s="151"/>
    </row>
    <row r="11" spans="1:8" x14ac:dyDescent="0.15">
      <c r="A11" s="132" t="s">
        <v>563</v>
      </c>
      <c r="B11" s="137"/>
      <c r="C11" s="138"/>
      <c r="D11" s="139">
        <v>99471</v>
      </c>
      <c r="E11" s="140"/>
      <c r="F11" s="141">
        <v>91338</v>
      </c>
      <c r="G11" s="142"/>
      <c r="H11" s="143"/>
    </row>
    <row r="12" spans="1:8" x14ac:dyDescent="0.15">
      <c r="A12" s="144"/>
      <c r="B12" s="145"/>
      <c r="C12" s="152"/>
      <c r="D12" s="147">
        <v>43672</v>
      </c>
      <c r="E12" s="148"/>
      <c r="F12" s="149">
        <v>43989</v>
      </c>
      <c r="G12" s="150"/>
      <c r="H12" s="151"/>
    </row>
    <row r="13" spans="1:8" x14ac:dyDescent="0.15">
      <c r="A13" s="132"/>
      <c r="B13" s="137"/>
      <c r="C13" s="138"/>
      <c r="D13" s="139">
        <v>301008</v>
      </c>
      <c r="E13" s="140"/>
      <c r="F13" s="141">
        <v>99610</v>
      </c>
      <c r="G13" s="153"/>
      <c r="H13" s="143"/>
    </row>
    <row r="14" spans="1:8" x14ac:dyDescent="0.15">
      <c r="A14" s="144"/>
      <c r="B14" s="145"/>
      <c r="C14" s="146"/>
      <c r="D14" s="147">
        <v>59095</v>
      </c>
      <c r="E14" s="148"/>
      <c r="F14" s="149">
        <v>50003</v>
      </c>
      <c r="G14" s="150"/>
      <c r="H14" s="151"/>
    </row>
    <row r="17" spans="1:11" x14ac:dyDescent="0.15">
      <c r="A17" s="128" t="s">
        <v>55</v>
      </c>
    </row>
    <row r="18" spans="1:11" x14ac:dyDescent="0.15">
      <c r="A18" s="154"/>
      <c r="B18" s="154" t="str">
        <f>実質収支比率等に係る経年分析!F$46</f>
        <v>H30</v>
      </c>
      <c r="C18" s="154" t="str">
        <f>実質収支比率等に係る経年分析!G$46</f>
        <v>R01</v>
      </c>
      <c r="D18" s="154" t="str">
        <f>実質収支比率等に係る経年分析!H$46</f>
        <v>R02</v>
      </c>
      <c r="E18" s="154" t="str">
        <f>実質収支比率等に係る経年分析!I$46</f>
        <v>R03</v>
      </c>
      <c r="F18" s="154" t="str">
        <f>実質収支比率等に係る経年分析!J$46</f>
        <v>R04</v>
      </c>
    </row>
    <row r="19" spans="1:11" x14ac:dyDescent="0.15">
      <c r="A19" s="154" t="s">
        <v>56</v>
      </c>
      <c r="B19" s="154">
        <f>ROUND(VALUE(SUBSTITUTE(実質収支比率等に係る経年分析!F$48,"▲","-")),2)</f>
        <v>10.84</v>
      </c>
      <c r="C19" s="154">
        <f>ROUND(VALUE(SUBSTITUTE(実質収支比率等に係る経年分析!G$48,"▲","-")),2)</f>
        <v>4.8</v>
      </c>
      <c r="D19" s="154">
        <f>ROUND(VALUE(SUBSTITUTE(実質収支比率等に係る経年分析!H$48,"▲","-")),2)</f>
        <v>8.7200000000000006</v>
      </c>
      <c r="E19" s="154">
        <f>ROUND(VALUE(SUBSTITUTE(実質収支比率等に係る経年分析!I$48,"▲","-")),2)</f>
        <v>14.18</v>
      </c>
      <c r="F19" s="154">
        <f>ROUND(VALUE(SUBSTITUTE(実質収支比率等に係る経年分析!J$48,"▲","-")),2)</f>
        <v>17.23</v>
      </c>
    </row>
    <row r="20" spans="1:11" x14ac:dyDescent="0.15">
      <c r="A20" s="154" t="s">
        <v>57</v>
      </c>
      <c r="B20" s="154">
        <f>ROUND(VALUE(SUBSTITUTE(実質収支比率等に係る経年分析!F$47,"▲","-")),2)</f>
        <v>58.48</v>
      </c>
      <c r="C20" s="154">
        <f>ROUND(VALUE(SUBSTITUTE(実質収支比率等に係る経年分析!G$47,"▲","-")),2)</f>
        <v>54.68</v>
      </c>
      <c r="D20" s="154">
        <f>ROUND(VALUE(SUBSTITUTE(実質収支比率等に係る経年分析!H$47,"▲","-")),2)</f>
        <v>43.71</v>
      </c>
      <c r="E20" s="154">
        <f>ROUND(VALUE(SUBSTITUTE(実質収支比率等に係る経年分析!I$47,"▲","-")),2)</f>
        <v>29.05</v>
      </c>
      <c r="F20" s="154">
        <f>ROUND(VALUE(SUBSTITUTE(実質収支比率等に係る経年分析!J$47,"▲","-")),2)</f>
        <v>34.700000000000003</v>
      </c>
    </row>
    <row r="21" spans="1:11" x14ac:dyDescent="0.15">
      <c r="A21" s="154" t="s">
        <v>58</v>
      </c>
      <c r="B21" s="154">
        <f>IF(ISNUMBER(VALUE(SUBSTITUTE(実質収支比率等に係る経年分析!F$49,"▲","-"))),ROUND(VALUE(SUBSTITUTE(実質収支比率等に係る経年分析!F$49,"▲","-")),2),NA())</f>
        <v>-9.1</v>
      </c>
      <c r="C21" s="154">
        <f>IF(ISNUMBER(VALUE(SUBSTITUTE(実質収支比率等に係る経年分析!G$49,"▲","-"))),ROUND(VALUE(SUBSTITUTE(実質収支比率等に係る経年分析!G$49,"▲","-")),2),NA())</f>
        <v>-8.99</v>
      </c>
      <c r="D21" s="154">
        <f>IF(ISNUMBER(VALUE(SUBSTITUTE(実質収支比率等に係る経年分析!H$49,"▲","-"))),ROUND(VALUE(SUBSTITUTE(実質収支比率等に係る経年分析!H$49,"▲","-")),2),NA())</f>
        <v>-3</v>
      </c>
      <c r="E21" s="154">
        <f>IF(ISNUMBER(VALUE(SUBSTITUTE(実質収支比率等に係る経年分析!I$49,"▲","-"))),ROUND(VALUE(SUBSTITUTE(実質収支比率等に係る経年分析!I$49,"▲","-")),2),NA())</f>
        <v>-6.05</v>
      </c>
      <c r="F21" s="154">
        <f>IF(ISNUMBER(VALUE(SUBSTITUTE(実質収支比率等に係る経年分析!J$49,"▲","-"))),ROUND(VALUE(SUBSTITUTE(実質収支比率等に係る経年分析!J$49,"▲","-")),2),NA())</f>
        <v>6.26</v>
      </c>
    </row>
    <row r="24" spans="1:11" x14ac:dyDescent="0.15">
      <c r="A24" s="128" t="s">
        <v>59</v>
      </c>
    </row>
    <row r="25" spans="1:11" x14ac:dyDescent="0.15">
      <c r="A25" s="155"/>
      <c r="B25" s="155" t="str">
        <f>連結実質赤字比率に係る赤字・黒字の構成分析!F$33</f>
        <v>H30</v>
      </c>
      <c r="C25" s="155"/>
      <c r="D25" s="155" t="str">
        <f>連結実質赤字比率に係る赤字・黒字の構成分析!G$33</f>
        <v>R01</v>
      </c>
      <c r="E25" s="155"/>
      <c r="F25" s="155" t="str">
        <f>連結実質赤字比率に係る赤字・黒字の構成分析!H$33</f>
        <v>R02</v>
      </c>
      <c r="G25" s="155"/>
      <c r="H25" s="155" t="str">
        <f>連結実質赤字比率に係る赤字・黒字の構成分析!I$33</f>
        <v>R03</v>
      </c>
      <c r="I25" s="155"/>
      <c r="J25" s="155" t="str">
        <f>連結実質赤字比率に係る赤字・黒字の構成分析!J$33</f>
        <v>R04</v>
      </c>
      <c r="K25" s="155"/>
    </row>
    <row r="26" spans="1:11" x14ac:dyDescent="0.15">
      <c r="A26" s="155"/>
      <c r="B26" s="155" t="s">
        <v>60</v>
      </c>
      <c r="C26" s="155" t="s">
        <v>61</v>
      </c>
      <c r="D26" s="155" t="s">
        <v>60</v>
      </c>
      <c r="E26" s="155" t="s">
        <v>61</v>
      </c>
      <c r="F26" s="155" t="s">
        <v>60</v>
      </c>
      <c r="G26" s="155" t="s">
        <v>61</v>
      </c>
      <c r="H26" s="155" t="s">
        <v>60</v>
      </c>
      <c r="I26" s="155" t="s">
        <v>61</v>
      </c>
      <c r="J26" s="155" t="s">
        <v>60</v>
      </c>
      <c r="K26" s="155" t="s">
        <v>61</v>
      </c>
    </row>
    <row r="27" spans="1:11" x14ac:dyDescent="0.15">
      <c r="A27" s="155" t="str">
        <f>IF(連結実質赤字比率に係る赤字・黒字の構成分析!C$43="",NA(),連結実質赤字比率に係る赤字・黒字の構成分析!C$43)</f>
        <v>その他会計（黒字）</v>
      </c>
      <c r="B27" s="155" t="e">
        <f>IF(ROUND(VALUE(SUBSTITUTE(連結実質赤字比率に係る赤字・黒字の構成分析!F$43,"▲", "-")), 2) &lt; 0, ABS(ROUND(VALUE(SUBSTITUTE(連結実質赤字比率に係る赤字・黒字の構成分析!F$43,"▲", "-")), 2)), NA())</f>
        <v>#VALUE!</v>
      </c>
      <c r="C27" s="155" t="e">
        <f>IF(ROUND(VALUE(SUBSTITUTE(連結実質赤字比率に係る赤字・黒字の構成分析!F$43,"▲", "-")), 2) &gt;= 0, ABS(ROUND(VALUE(SUBSTITUTE(連結実質赤字比率に係る赤字・黒字の構成分析!F$43,"▲", "-")), 2)), NA())</f>
        <v>#VALUE!</v>
      </c>
      <c r="D27" s="155" t="e">
        <f>IF(ROUND(VALUE(SUBSTITUTE(連結実質赤字比率に係る赤字・黒字の構成分析!G$43,"▲", "-")), 2) &lt; 0, ABS(ROUND(VALUE(SUBSTITUTE(連結実質赤字比率に係る赤字・黒字の構成分析!G$43,"▲", "-")), 2)), NA())</f>
        <v>#VALUE!</v>
      </c>
      <c r="E27" s="155" t="e">
        <f>IF(ROUND(VALUE(SUBSTITUTE(連結実質赤字比率に係る赤字・黒字の構成分析!G$43,"▲", "-")), 2) &gt;= 0, ABS(ROUND(VALUE(SUBSTITUTE(連結実質赤字比率に係る赤字・黒字の構成分析!G$43,"▲", "-")), 2)), NA())</f>
        <v>#VALUE!</v>
      </c>
      <c r="F27" s="155" t="e">
        <f>IF(ROUND(VALUE(SUBSTITUTE(連結実質赤字比率に係る赤字・黒字の構成分析!H$43,"▲", "-")), 2) &lt; 0, ABS(ROUND(VALUE(SUBSTITUTE(連結実質赤字比率に係る赤字・黒字の構成分析!H$43,"▲", "-")), 2)), NA())</f>
        <v>#VALUE!</v>
      </c>
      <c r="G27" s="155" t="e">
        <f>IF(ROUND(VALUE(SUBSTITUTE(連結実質赤字比率に係る赤字・黒字の構成分析!H$43,"▲", "-")), 2) &gt;= 0, ABS(ROUND(VALUE(SUBSTITUTE(連結実質赤字比率に係る赤字・黒字の構成分析!H$43,"▲", "-")), 2)), NA())</f>
        <v>#VALUE!</v>
      </c>
      <c r="H27" s="155" t="e">
        <f>IF(ROUND(VALUE(SUBSTITUTE(連結実質赤字比率に係る赤字・黒字の構成分析!I$43,"▲", "-")), 2) &lt; 0, ABS(ROUND(VALUE(SUBSTITUTE(連結実質赤字比率に係る赤字・黒字の構成分析!I$43,"▲", "-")), 2)), NA())</f>
        <v>#VALUE!</v>
      </c>
      <c r="I27" s="155" t="e">
        <f>IF(ROUND(VALUE(SUBSTITUTE(連結実質赤字比率に係る赤字・黒字の構成分析!I$43,"▲", "-")), 2) &gt;= 0, ABS(ROUND(VALUE(SUBSTITUTE(連結実質赤字比率に係る赤字・黒字の構成分析!I$43,"▲", "-")), 2)), NA())</f>
        <v>#VALUE!</v>
      </c>
      <c r="J27" s="155" t="e">
        <f>IF(ROUND(VALUE(SUBSTITUTE(連結実質赤字比率に係る赤字・黒字の構成分析!J$43,"▲", "-")), 2) &lt; 0, ABS(ROUND(VALUE(SUBSTITUTE(連結実質赤字比率に係る赤字・黒字の構成分析!J$43,"▲", "-")), 2)), NA())</f>
        <v>#VALUE!</v>
      </c>
      <c r="K27" s="155" t="e">
        <f>IF(ROUND(VALUE(SUBSTITUTE(連結実質赤字比率に係る赤字・黒字の構成分析!J$43,"▲", "-")), 2) &gt;= 0, ABS(ROUND(VALUE(SUBSTITUTE(連結実質赤字比率に係る赤字・黒字の構成分析!J$43,"▲", "-")), 2)), NA())</f>
        <v>#VALUE!</v>
      </c>
    </row>
    <row r="28" spans="1:11" x14ac:dyDescent="0.15">
      <c r="A28" s="155" t="str">
        <f>IF(連結実質赤字比率に係る赤字・黒字の構成分析!C$42="",NA(),連結実質赤字比率に係る赤字・黒字の構成分析!C$42)</f>
        <v>その他会計（赤字）</v>
      </c>
      <c r="B28" s="155" t="e">
        <f>IF(ROUND(VALUE(SUBSTITUTE(連結実質赤字比率に係る赤字・黒字の構成分析!F$42,"▲", "-")), 2) &lt; 0, ABS(ROUND(VALUE(SUBSTITUTE(連結実質赤字比率に係る赤字・黒字の構成分析!F$42,"▲", "-")), 2)), NA())</f>
        <v>#VALUE!</v>
      </c>
      <c r="C28" s="155" t="e">
        <f>IF(ROUND(VALUE(SUBSTITUTE(連結実質赤字比率に係る赤字・黒字の構成分析!F$42,"▲", "-")), 2) &gt;= 0, ABS(ROUND(VALUE(SUBSTITUTE(連結実質赤字比率に係る赤字・黒字の構成分析!F$42,"▲", "-")), 2)), NA())</f>
        <v>#VALUE!</v>
      </c>
      <c r="D28" s="155" t="e">
        <f>IF(ROUND(VALUE(SUBSTITUTE(連結実質赤字比率に係る赤字・黒字の構成分析!G$42,"▲", "-")), 2) &lt; 0, ABS(ROUND(VALUE(SUBSTITUTE(連結実質赤字比率に係る赤字・黒字の構成分析!G$42,"▲", "-")), 2)), NA())</f>
        <v>#VALUE!</v>
      </c>
      <c r="E28" s="155" t="e">
        <f>IF(ROUND(VALUE(SUBSTITUTE(連結実質赤字比率に係る赤字・黒字の構成分析!G$42,"▲", "-")), 2) &gt;= 0, ABS(ROUND(VALUE(SUBSTITUTE(連結実質赤字比率に係る赤字・黒字の構成分析!G$42,"▲", "-")), 2)), NA())</f>
        <v>#VALUE!</v>
      </c>
      <c r="F28" s="155" t="e">
        <f>IF(ROUND(VALUE(SUBSTITUTE(連結実質赤字比率に係る赤字・黒字の構成分析!H$42,"▲", "-")), 2) &lt; 0, ABS(ROUND(VALUE(SUBSTITUTE(連結実質赤字比率に係る赤字・黒字の構成分析!H$42,"▲", "-")), 2)), NA())</f>
        <v>#VALUE!</v>
      </c>
      <c r="G28" s="155" t="e">
        <f>IF(ROUND(VALUE(SUBSTITUTE(連結実質赤字比率に係る赤字・黒字の構成分析!H$42,"▲", "-")), 2) &gt;= 0, ABS(ROUND(VALUE(SUBSTITUTE(連結実質赤字比率に係る赤字・黒字の構成分析!H$42,"▲", "-")), 2)), NA())</f>
        <v>#VALUE!</v>
      </c>
      <c r="H28" s="155" t="e">
        <f>IF(ROUND(VALUE(SUBSTITUTE(連結実質赤字比率に係る赤字・黒字の構成分析!I$42,"▲", "-")), 2) &lt; 0, ABS(ROUND(VALUE(SUBSTITUTE(連結実質赤字比率に係る赤字・黒字の構成分析!I$42,"▲", "-")), 2)), NA())</f>
        <v>#VALUE!</v>
      </c>
      <c r="I28" s="155" t="e">
        <f>IF(ROUND(VALUE(SUBSTITUTE(連結実質赤字比率に係る赤字・黒字の構成分析!I$42,"▲", "-")), 2) &gt;= 0, ABS(ROUND(VALUE(SUBSTITUTE(連結実質赤字比率に係る赤字・黒字の構成分析!I$42,"▲", "-")), 2)), NA())</f>
        <v>#VALUE!</v>
      </c>
      <c r="J28" s="155" t="e">
        <f>IF(ROUND(VALUE(SUBSTITUTE(連結実質赤字比率に係る赤字・黒字の構成分析!J$42,"▲", "-")), 2) &lt; 0, ABS(ROUND(VALUE(SUBSTITUTE(連結実質赤字比率に係る赤字・黒字の構成分析!J$42,"▲", "-")), 2)), NA())</f>
        <v>#VALUE!</v>
      </c>
      <c r="K28" s="155" t="e">
        <f>IF(ROUND(VALUE(SUBSTITUTE(連結実質赤字比率に係る赤字・黒字の構成分析!J$42,"▲", "-")), 2) &gt;= 0, ABS(ROUND(VALUE(SUBSTITUTE(連結実質赤字比率に係る赤字・黒字の構成分析!J$42,"▲", "-")), 2)), NA())</f>
        <v>#VALUE!</v>
      </c>
    </row>
    <row r="29" spans="1:11" x14ac:dyDescent="0.15">
      <c r="A29" s="155" t="e">
        <f>IF(連結実質赤字比率に係る赤字・黒字の構成分析!C$41="",NA(),連結実質赤字比率に係る赤字・黒字の構成分析!C$41)</f>
        <v>#N/A</v>
      </c>
      <c r="B29" s="155" t="e">
        <f>IF(ROUND(VALUE(SUBSTITUTE(連結実質赤字比率に係る赤字・黒字の構成分析!F$41,"▲", "-")), 2) &lt; 0, ABS(ROUND(VALUE(SUBSTITUTE(連結実質赤字比率に係る赤字・黒字の構成分析!F$41,"▲", "-")), 2)), NA())</f>
        <v>#VALUE!</v>
      </c>
      <c r="C29" s="155" t="e">
        <f>IF(ROUND(VALUE(SUBSTITUTE(連結実質赤字比率に係る赤字・黒字の構成分析!F$41,"▲", "-")), 2) &gt;= 0, ABS(ROUND(VALUE(SUBSTITUTE(連結実質赤字比率に係る赤字・黒字の構成分析!F$41,"▲", "-")), 2)), NA())</f>
        <v>#VALUE!</v>
      </c>
      <c r="D29" s="155" t="e">
        <f>IF(ROUND(VALUE(SUBSTITUTE(連結実質赤字比率に係る赤字・黒字の構成分析!G$41,"▲", "-")), 2) &lt; 0, ABS(ROUND(VALUE(SUBSTITUTE(連結実質赤字比率に係る赤字・黒字の構成分析!G$41,"▲", "-")), 2)), NA())</f>
        <v>#VALUE!</v>
      </c>
      <c r="E29" s="155" t="e">
        <f>IF(ROUND(VALUE(SUBSTITUTE(連結実質赤字比率に係る赤字・黒字の構成分析!G$41,"▲", "-")), 2) &gt;= 0, ABS(ROUND(VALUE(SUBSTITUTE(連結実質赤字比率に係る赤字・黒字の構成分析!G$41,"▲", "-")), 2)), NA())</f>
        <v>#VALUE!</v>
      </c>
      <c r="F29" s="155" t="e">
        <f>IF(ROUND(VALUE(SUBSTITUTE(連結実質赤字比率に係る赤字・黒字の構成分析!H$41,"▲", "-")), 2) &lt; 0, ABS(ROUND(VALUE(SUBSTITUTE(連結実質赤字比率に係る赤字・黒字の構成分析!H$41,"▲", "-")), 2)), NA())</f>
        <v>#VALUE!</v>
      </c>
      <c r="G29" s="155" t="e">
        <f>IF(ROUND(VALUE(SUBSTITUTE(連結実質赤字比率に係る赤字・黒字の構成分析!H$41,"▲", "-")), 2) &gt;= 0, ABS(ROUND(VALUE(SUBSTITUTE(連結実質赤字比率に係る赤字・黒字の構成分析!H$41,"▲", "-")), 2)), NA())</f>
        <v>#VALUE!</v>
      </c>
      <c r="H29" s="155" t="e">
        <f>IF(ROUND(VALUE(SUBSTITUTE(連結実質赤字比率に係る赤字・黒字の構成分析!I$41,"▲", "-")), 2) &lt; 0, ABS(ROUND(VALUE(SUBSTITUTE(連結実質赤字比率に係る赤字・黒字の構成分析!I$41,"▲", "-")), 2)), NA())</f>
        <v>#VALUE!</v>
      </c>
      <c r="I29" s="155" t="e">
        <f>IF(ROUND(VALUE(SUBSTITUTE(連結実質赤字比率に係る赤字・黒字の構成分析!I$41,"▲", "-")), 2) &gt;= 0, ABS(ROUND(VALUE(SUBSTITUTE(連結実質赤字比率に係る赤字・黒字の構成分析!I$41,"▲", "-")), 2)), NA())</f>
        <v>#VALUE!</v>
      </c>
      <c r="J29" s="155" t="e">
        <f>IF(ROUND(VALUE(SUBSTITUTE(連結実質赤字比率に係る赤字・黒字の構成分析!J$41,"▲", "-")), 2) &lt; 0, ABS(ROUND(VALUE(SUBSTITUTE(連結実質赤字比率に係る赤字・黒字の構成分析!J$41,"▲", "-")), 2)), NA())</f>
        <v>#VALUE!</v>
      </c>
      <c r="K29" s="155" t="e">
        <f>IF(ROUND(VALUE(SUBSTITUTE(連結実質赤字比率に係る赤字・黒字の構成分析!J$41,"▲", "-")), 2) &gt;= 0, ABS(ROUND(VALUE(SUBSTITUTE(連結実質赤字比率に係る赤字・黒字の構成分析!J$41,"▲", "-")), 2)), NA())</f>
        <v>#VALUE!</v>
      </c>
    </row>
    <row r="30" spans="1:11" x14ac:dyDescent="0.15">
      <c r="A30" s="155" t="e">
        <f>IF(連結実質赤字比率に係る赤字・黒字の構成分析!C$40="",NA(),連結実質赤字比率に係る赤字・黒字の構成分析!C$40)</f>
        <v>#N/A</v>
      </c>
      <c r="B30" s="155" t="e">
        <f>IF(ROUND(VALUE(SUBSTITUTE(連結実質赤字比率に係る赤字・黒字の構成分析!F$40,"▲", "-")), 2) &lt; 0, ABS(ROUND(VALUE(SUBSTITUTE(連結実質赤字比率に係る赤字・黒字の構成分析!F$40,"▲", "-")), 2)), NA())</f>
        <v>#VALUE!</v>
      </c>
      <c r="C30" s="155" t="e">
        <f>IF(ROUND(VALUE(SUBSTITUTE(連結実質赤字比率に係る赤字・黒字の構成分析!F$40,"▲", "-")), 2) &gt;= 0, ABS(ROUND(VALUE(SUBSTITUTE(連結実質赤字比率に係る赤字・黒字の構成分析!F$40,"▲", "-")), 2)), NA())</f>
        <v>#VALUE!</v>
      </c>
      <c r="D30" s="155" t="e">
        <f>IF(ROUND(VALUE(SUBSTITUTE(連結実質赤字比率に係る赤字・黒字の構成分析!G$40,"▲", "-")), 2) &lt; 0, ABS(ROUND(VALUE(SUBSTITUTE(連結実質赤字比率に係る赤字・黒字の構成分析!G$40,"▲", "-")), 2)), NA())</f>
        <v>#VALUE!</v>
      </c>
      <c r="E30" s="155" t="e">
        <f>IF(ROUND(VALUE(SUBSTITUTE(連結実質赤字比率に係る赤字・黒字の構成分析!G$40,"▲", "-")), 2) &gt;= 0, ABS(ROUND(VALUE(SUBSTITUTE(連結実質赤字比率に係る赤字・黒字の構成分析!G$40,"▲", "-")), 2)), NA())</f>
        <v>#VALUE!</v>
      </c>
      <c r="F30" s="155" t="e">
        <f>IF(ROUND(VALUE(SUBSTITUTE(連結実質赤字比率に係る赤字・黒字の構成分析!H$40,"▲", "-")), 2) &lt; 0, ABS(ROUND(VALUE(SUBSTITUTE(連結実質赤字比率に係る赤字・黒字の構成分析!H$40,"▲", "-")), 2)), NA())</f>
        <v>#VALUE!</v>
      </c>
      <c r="G30" s="155" t="e">
        <f>IF(ROUND(VALUE(SUBSTITUTE(連結実質赤字比率に係る赤字・黒字の構成分析!H$40,"▲", "-")), 2) &gt;= 0, ABS(ROUND(VALUE(SUBSTITUTE(連結実質赤字比率に係る赤字・黒字の構成分析!H$40,"▲", "-")), 2)), NA())</f>
        <v>#VALUE!</v>
      </c>
      <c r="H30" s="155" t="e">
        <f>IF(ROUND(VALUE(SUBSTITUTE(連結実質赤字比率に係る赤字・黒字の構成分析!I$40,"▲", "-")), 2) &lt; 0, ABS(ROUND(VALUE(SUBSTITUTE(連結実質赤字比率に係る赤字・黒字の構成分析!I$40,"▲", "-")), 2)), NA())</f>
        <v>#VALUE!</v>
      </c>
      <c r="I30" s="155" t="e">
        <f>IF(ROUND(VALUE(SUBSTITUTE(連結実質赤字比率に係る赤字・黒字の構成分析!I$40,"▲", "-")), 2) &gt;= 0, ABS(ROUND(VALUE(SUBSTITUTE(連結実質赤字比率に係る赤字・黒字の構成分析!I$40,"▲", "-")), 2)), NA())</f>
        <v>#VALUE!</v>
      </c>
      <c r="J30" s="155" t="e">
        <f>IF(ROUND(VALUE(SUBSTITUTE(連結実質赤字比率に係る赤字・黒字の構成分析!J$40,"▲", "-")), 2) &lt; 0, ABS(ROUND(VALUE(SUBSTITUTE(連結実質赤字比率に係る赤字・黒字の構成分析!J$40,"▲", "-")), 2)), NA())</f>
        <v>#VALUE!</v>
      </c>
      <c r="K30" s="155" t="e">
        <f>IF(ROUND(VALUE(SUBSTITUTE(連結実質赤字比率に係る赤字・黒字の構成分析!J$40,"▲", "-")), 2) &gt;= 0, ABS(ROUND(VALUE(SUBSTITUTE(連結実質赤字比率に係る赤字・黒字の構成分析!J$40,"▲", "-")), 2)), NA())</f>
        <v>#VALUE!</v>
      </c>
    </row>
    <row r="31" spans="1:11" x14ac:dyDescent="0.15">
      <c r="A31" s="155" t="e">
        <f>IF(連結実質赤字比率に係る赤字・黒字の構成分析!C$39="",NA(),連結実質赤字比率に係る赤字・黒字の構成分析!C$39)</f>
        <v>#N/A</v>
      </c>
      <c r="B31" s="155" t="e">
        <f>IF(ROUND(VALUE(SUBSTITUTE(連結実質赤字比率に係る赤字・黒字の構成分析!F$39,"▲", "-")), 2) &lt; 0, ABS(ROUND(VALUE(SUBSTITUTE(連結実質赤字比率に係る赤字・黒字の構成分析!F$39,"▲", "-")), 2)), NA())</f>
        <v>#VALUE!</v>
      </c>
      <c r="C31" s="155" t="e">
        <f>IF(ROUND(VALUE(SUBSTITUTE(連結実質赤字比率に係る赤字・黒字の構成分析!F$39,"▲", "-")), 2) &gt;= 0, ABS(ROUND(VALUE(SUBSTITUTE(連結実質赤字比率に係る赤字・黒字の構成分析!F$39,"▲", "-")), 2)), NA())</f>
        <v>#VALUE!</v>
      </c>
      <c r="D31" s="155" t="e">
        <f>IF(ROUND(VALUE(SUBSTITUTE(連結実質赤字比率に係る赤字・黒字の構成分析!G$39,"▲", "-")), 2) &lt; 0, ABS(ROUND(VALUE(SUBSTITUTE(連結実質赤字比率に係る赤字・黒字の構成分析!G$39,"▲", "-")), 2)), NA())</f>
        <v>#VALUE!</v>
      </c>
      <c r="E31" s="155" t="e">
        <f>IF(ROUND(VALUE(SUBSTITUTE(連結実質赤字比率に係る赤字・黒字の構成分析!G$39,"▲", "-")), 2) &gt;= 0, ABS(ROUND(VALUE(SUBSTITUTE(連結実質赤字比率に係る赤字・黒字の構成分析!G$39,"▲", "-")), 2)), NA())</f>
        <v>#VALUE!</v>
      </c>
      <c r="F31" s="155" t="e">
        <f>IF(ROUND(VALUE(SUBSTITUTE(連結実質赤字比率に係る赤字・黒字の構成分析!H$39,"▲", "-")), 2) &lt; 0, ABS(ROUND(VALUE(SUBSTITUTE(連結実質赤字比率に係る赤字・黒字の構成分析!H$39,"▲", "-")), 2)), NA())</f>
        <v>#VALUE!</v>
      </c>
      <c r="G31" s="155" t="e">
        <f>IF(ROUND(VALUE(SUBSTITUTE(連結実質赤字比率に係る赤字・黒字の構成分析!H$39,"▲", "-")), 2) &gt;= 0, ABS(ROUND(VALUE(SUBSTITUTE(連結実質赤字比率に係る赤字・黒字の構成分析!H$39,"▲", "-")), 2)), NA())</f>
        <v>#VALUE!</v>
      </c>
      <c r="H31" s="155" t="e">
        <f>IF(ROUND(VALUE(SUBSTITUTE(連結実質赤字比率に係る赤字・黒字の構成分析!I$39,"▲", "-")), 2) &lt; 0, ABS(ROUND(VALUE(SUBSTITUTE(連結実質赤字比率に係る赤字・黒字の構成分析!I$39,"▲", "-")), 2)), NA())</f>
        <v>#VALUE!</v>
      </c>
      <c r="I31" s="155" t="e">
        <f>IF(ROUND(VALUE(SUBSTITUTE(連結実質赤字比率に係る赤字・黒字の構成分析!I$39,"▲", "-")), 2) &gt;= 0, ABS(ROUND(VALUE(SUBSTITUTE(連結実質赤字比率に係る赤字・黒字の構成分析!I$39,"▲", "-")), 2)), NA())</f>
        <v>#VALUE!</v>
      </c>
      <c r="J31" s="155" t="e">
        <f>IF(ROUND(VALUE(SUBSTITUTE(連結実質赤字比率に係る赤字・黒字の構成分析!J$39,"▲", "-")), 2) &lt; 0, ABS(ROUND(VALUE(SUBSTITUTE(連結実質赤字比率に係る赤字・黒字の構成分析!J$39,"▲", "-")), 2)), NA())</f>
        <v>#VALUE!</v>
      </c>
      <c r="K31" s="155" t="e">
        <f>IF(ROUND(VALUE(SUBSTITUTE(連結実質赤字比率に係る赤字・黒字の構成分析!J$39,"▲", "-")), 2) &gt;= 0, ABS(ROUND(VALUE(SUBSTITUTE(連結実質赤字比率に係る赤字・黒字の構成分析!J$39,"▲", "-")), 2)), NA())</f>
        <v>#VALUE!</v>
      </c>
    </row>
    <row r="32" spans="1:11" x14ac:dyDescent="0.15">
      <c r="A32" s="155" t="str">
        <f>IF(連結実質赤字比率に係る赤字・黒字の構成分析!C$38="",NA(),連結実質赤字比率に係る赤字・黒字の構成分析!C$38)</f>
        <v>後期高齢者医療特別会計</v>
      </c>
      <c r="B32" s="155" t="e">
        <f>IF(ROUND(VALUE(SUBSTITUTE(連結実質赤字比率に係る赤字・黒字の構成分析!F$38,"▲", "-")), 2) &lt; 0, ABS(ROUND(VALUE(SUBSTITUTE(連結実質赤字比率に係る赤字・黒字の構成分析!F$38,"▲", "-")), 2)), NA())</f>
        <v>#N/A</v>
      </c>
      <c r="C32" s="155">
        <f>IF(ROUND(VALUE(SUBSTITUTE(連結実質赤字比率に係る赤字・黒字の構成分析!F$38,"▲", "-")), 2) &gt;= 0, ABS(ROUND(VALUE(SUBSTITUTE(連結実質赤字比率に係る赤字・黒字の構成分析!F$38,"▲", "-")), 2)), NA())</f>
        <v>0</v>
      </c>
      <c r="D32" s="155" t="e">
        <f>IF(ROUND(VALUE(SUBSTITUTE(連結実質赤字比率に係る赤字・黒字の構成分析!G$38,"▲", "-")), 2) &lt; 0, ABS(ROUND(VALUE(SUBSTITUTE(連結実質赤字比率に係る赤字・黒字の構成分析!G$38,"▲", "-")), 2)), NA())</f>
        <v>#N/A</v>
      </c>
      <c r="E32" s="155">
        <f>IF(ROUND(VALUE(SUBSTITUTE(連結実質赤字比率に係る赤字・黒字の構成分析!G$38,"▲", "-")), 2) &gt;= 0, ABS(ROUND(VALUE(SUBSTITUTE(連結実質赤字比率に係る赤字・黒字の構成分析!G$38,"▲", "-")), 2)), NA())</f>
        <v>0</v>
      </c>
      <c r="F32" s="155" t="e">
        <f>IF(ROUND(VALUE(SUBSTITUTE(連結実質赤字比率に係る赤字・黒字の構成分析!H$38,"▲", "-")), 2) &lt; 0, ABS(ROUND(VALUE(SUBSTITUTE(連結実質赤字比率に係る赤字・黒字の構成分析!H$38,"▲", "-")), 2)), NA())</f>
        <v>#N/A</v>
      </c>
      <c r="G32" s="155">
        <f>IF(ROUND(VALUE(SUBSTITUTE(連結実質赤字比率に係る赤字・黒字の構成分析!H$38,"▲", "-")), 2) &gt;= 0, ABS(ROUND(VALUE(SUBSTITUTE(連結実質赤字比率に係る赤字・黒字の構成分析!H$38,"▲", "-")), 2)), NA())</f>
        <v>0.01</v>
      </c>
      <c r="H32" s="155" t="e">
        <f>IF(ROUND(VALUE(SUBSTITUTE(連結実質赤字比率に係る赤字・黒字の構成分析!I$38,"▲", "-")), 2) &lt; 0, ABS(ROUND(VALUE(SUBSTITUTE(連結実質赤字比率に係る赤字・黒字の構成分析!I$38,"▲", "-")), 2)), NA())</f>
        <v>#N/A</v>
      </c>
      <c r="I32" s="155">
        <f>IF(ROUND(VALUE(SUBSTITUTE(連結実質赤字比率に係る赤字・黒字の構成分析!I$38,"▲", "-")), 2) &gt;= 0, ABS(ROUND(VALUE(SUBSTITUTE(連結実質赤字比率に係る赤字・黒字の構成分析!I$38,"▲", "-")), 2)), NA())</f>
        <v>0.02</v>
      </c>
      <c r="J32" s="155" t="e">
        <f>IF(ROUND(VALUE(SUBSTITUTE(連結実質赤字比率に係る赤字・黒字の構成分析!J$38,"▲", "-")), 2) &lt; 0, ABS(ROUND(VALUE(SUBSTITUTE(連結実質赤字比率に係る赤字・黒字の構成分析!J$38,"▲", "-")), 2)), NA())</f>
        <v>#N/A</v>
      </c>
      <c r="K32" s="155">
        <f>IF(ROUND(VALUE(SUBSTITUTE(連結実質赤字比率に係る赤字・黒字の構成分析!J$38,"▲", "-")), 2) &gt;= 0, ABS(ROUND(VALUE(SUBSTITUTE(連結実質赤字比率に係る赤字・黒字の構成分析!J$38,"▲", "-")), 2)), NA())</f>
        <v>0</v>
      </c>
    </row>
    <row r="33" spans="1:16" x14ac:dyDescent="0.15">
      <c r="A33" s="155" t="str">
        <f>IF(連結実質赤字比率に係る赤字・黒字の構成分析!C$37="",NA(),連結実質赤字比率に係る赤字・黒字の構成分析!C$37)</f>
        <v>恩納村国民健康保険特別会計</v>
      </c>
      <c r="B33" s="155" t="e">
        <f>IF(ROUND(VALUE(SUBSTITUTE(連結実質赤字比率に係る赤字・黒字の構成分析!F$37,"▲", "-")), 2) &lt; 0, ABS(ROUND(VALUE(SUBSTITUTE(連結実質赤字比率に係る赤字・黒字の構成分析!F$37,"▲", "-")), 2)), NA())</f>
        <v>#N/A</v>
      </c>
      <c r="C33" s="155">
        <f>IF(ROUND(VALUE(SUBSTITUTE(連結実質赤字比率に係る赤字・黒字の構成分析!F$37,"▲", "-")), 2) &gt;= 0, ABS(ROUND(VALUE(SUBSTITUTE(連結実質赤字比率に係る赤字・黒字の構成分析!F$37,"▲", "-")), 2)), NA())</f>
        <v>1.46</v>
      </c>
      <c r="D33" s="155" t="e">
        <f>IF(ROUND(VALUE(SUBSTITUTE(連結実質赤字比率に係る赤字・黒字の構成分析!G$37,"▲", "-")), 2) &lt; 0, ABS(ROUND(VALUE(SUBSTITUTE(連結実質赤字比率に係る赤字・黒字の構成分析!G$37,"▲", "-")), 2)), NA())</f>
        <v>#N/A</v>
      </c>
      <c r="E33" s="155">
        <f>IF(ROUND(VALUE(SUBSTITUTE(連結実質赤字比率に係る赤字・黒字の構成分析!G$37,"▲", "-")), 2) &gt;= 0, ABS(ROUND(VALUE(SUBSTITUTE(連結実質赤字比率に係る赤字・黒字の構成分析!G$37,"▲", "-")), 2)), NA())</f>
        <v>1.02</v>
      </c>
      <c r="F33" s="155" t="e">
        <f>IF(ROUND(VALUE(SUBSTITUTE(連結実質赤字比率に係る赤字・黒字の構成分析!H$37,"▲", "-")), 2) &lt; 0, ABS(ROUND(VALUE(SUBSTITUTE(連結実質赤字比率に係る赤字・黒字の構成分析!H$37,"▲", "-")), 2)), NA())</f>
        <v>#N/A</v>
      </c>
      <c r="G33" s="155">
        <f>IF(ROUND(VALUE(SUBSTITUTE(連結実質赤字比率に係る赤字・黒字の構成分析!H$37,"▲", "-")), 2) &gt;= 0, ABS(ROUND(VALUE(SUBSTITUTE(連結実質赤字比率に係る赤字・黒字の構成分析!H$37,"▲", "-")), 2)), NA())</f>
        <v>0.61</v>
      </c>
      <c r="H33" s="155" t="e">
        <f>IF(ROUND(VALUE(SUBSTITUTE(連結実質赤字比率に係る赤字・黒字の構成分析!I$37,"▲", "-")), 2) &lt; 0, ABS(ROUND(VALUE(SUBSTITUTE(連結実質赤字比率に係る赤字・黒字の構成分析!I$37,"▲", "-")), 2)), NA())</f>
        <v>#N/A</v>
      </c>
      <c r="I33" s="155">
        <f>IF(ROUND(VALUE(SUBSTITUTE(連結実質赤字比率に係る赤字・黒字の構成分析!I$37,"▲", "-")), 2) &gt;= 0, ABS(ROUND(VALUE(SUBSTITUTE(連結実質赤字比率に係る赤字・黒字の構成分析!I$37,"▲", "-")), 2)), NA())</f>
        <v>1.1299999999999999</v>
      </c>
      <c r="J33" s="155" t="e">
        <f>IF(ROUND(VALUE(SUBSTITUTE(連結実質赤字比率に係る赤字・黒字の構成分析!J$37,"▲", "-")), 2) &lt; 0, ABS(ROUND(VALUE(SUBSTITUTE(連結実質赤字比率に係る赤字・黒字の構成分析!J$37,"▲", "-")), 2)), NA())</f>
        <v>#N/A</v>
      </c>
      <c r="K33" s="155">
        <f>IF(ROUND(VALUE(SUBSTITUTE(連結実質赤字比率に係る赤字・黒字の構成分析!J$37,"▲", "-")), 2) &gt;= 0, ABS(ROUND(VALUE(SUBSTITUTE(連結実質赤字比率に係る赤字・黒字の構成分析!J$37,"▲", "-")), 2)), NA())</f>
        <v>0.24</v>
      </c>
    </row>
    <row r="34" spans="1:16" x14ac:dyDescent="0.15">
      <c r="A34" s="155" t="str">
        <f>IF(連結実質赤字比率に係る赤字・黒字の構成分析!C$36="",NA(),連結実質赤字比率に係る赤字・黒字の構成分析!C$36)</f>
        <v>下水道事業特別会計</v>
      </c>
      <c r="B34" s="155" t="e">
        <f>IF(ROUND(VALUE(SUBSTITUTE(連結実質赤字比率に係る赤字・黒字の構成分析!F$36,"▲", "-")), 2) &lt; 0, ABS(ROUND(VALUE(SUBSTITUTE(連結実質赤字比率に係る赤字・黒字の構成分析!F$36,"▲", "-")), 2)), NA())</f>
        <v>#N/A</v>
      </c>
      <c r="C34" s="155">
        <f>IF(ROUND(VALUE(SUBSTITUTE(連結実質赤字比率に係る赤字・黒字の構成分析!F$36,"▲", "-")), 2) &gt;= 0, ABS(ROUND(VALUE(SUBSTITUTE(連結実質赤字比率に係る赤字・黒字の構成分析!F$36,"▲", "-")), 2)), NA())</f>
        <v>0.23</v>
      </c>
      <c r="D34" s="155" t="e">
        <f>IF(ROUND(VALUE(SUBSTITUTE(連結実質赤字比率に係る赤字・黒字の構成分析!G$36,"▲", "-")), 2) &lt; 0, ABS(ROUND(VALUE(SUBSTITUTE(連結実質赤字比率に係る赤字・黒字の構成分析!G$36,"▲", "-")), 2)), NA())</f>
        <v>#N/A</v>
      </c>
      <c r="E34" s="155">
        <f>IF(ROUND(VALUE(SUBSTITUTE(連結実質赤字比率に係る赤字・黒字の構成分析!G$36,"▲", "-")), 2) &gt;= 0, ABS(ROUND(VALUE(SUBSTITUTE(連結実質赤字比率に係る赤字・黒字の構成分析!G$36,"▲", "-")), 2)), NA())</f>
        <v>0.36</v>
      </c>
      <c r="F34" s="155" t="e">
        <f>IF(ROUND(VALUE(SUBSTITUTE(連結実質赤字比率に係る赤字・黒字の構成分析!H$36,"▲", "-")), 2) &lt; 0, ABS(ROUND(VALUE(SUBSTITUTE(連結実質赤字比率に係る赤字・黒字の構成分析!H$36,"▲", "-")), 2)), NA())</f>
        <v>#N/A</v>
      </c>
      <c r="G34" s="155">
        <f>IF(ROUND(VALUE(SUBSTITUTE(連結実質赤字比率に係る赤字・黒字の構成分析!H$36,"▲", "-")), 2) &gt;= 0, ABS(ROUND(VALUE(SUBSTITUTE(連結実質赤字比率に係る赤字・黒字の構成分析!H$36,"▲", "-")), 2)), NA())</f>
        <v>0.25</v>
      </c>
      <c r="H34" s="155" t="e">
        <f>IF(ROUND(VALUE(SUBSTITUTE(連結実質赤字比率に係る赤字・黒字の構成分析!I$36,"▲", "-")), 2) &lt; 0, ABS(ROUND(VALUE(SUBSTITUTE(連結実質赤字比率に係る赤字・黒字の構成分析!I$36,"▲", "-")), 2)), NA())</f>
        <v>#N/A</v>
      </c>
      <c r="I34" s="155">
        <f>IF(ROUND(VALUE(SUBSTITUTE(連結実質赤字比率に係る赤字・黒字の構成分析!I$36,"▲", "-")), 2) &gt;= 0, ABS(ROUND(VALUE(SUBSTITUTE(連結実質赤字比率に係る赤字・黒字の構成分析!I$36,"▲", "-")), 2)), NA())</f>
        <v>0.16</v>
      </c>
      <c r="J34" s="155" t="e">
        <f>IF(ROUND(VALUE(SUBSTITUTE(連結実質赤字比率に係る赤字・黒字の構成分析!J$36,"▲", "-")), 2) &lt; 0, ABS(ROUND(VALUE(SUBSTITUTE(連結実質赤字比率に係る赤字・黒字の構成分析!J$36,"▲", "-")), 2)), NA())</f>
        <v>#N/A</v>
      </c>
      <c r="K34" s="155">
        <f>IF(ROUND(VALUE(SUBSTITUTE(連結実質赤字比率に係る赤字・黒字の構成分析!J$36,"▲", "-")), 2) &gt;= 0, ABS(ROUND(VALUE(SUBSTITUTE(連結実質赤字比率に係る赤字・黒字の構成分析!J$36,"▲", "-")), 2)), NA())</f>
        <v>0.31</v>
      </c>
    </row>
    <row r="35" spans="1:16" x14ac:dyDescent="0.15">
      <c r="A35" s="155" t="str">
        <f>IF(連結実質赤字比率に係る赤字・黒字の構成分析!C$35="",NA(),連結実質赤字比率に係る赤字・黒字の構成分析!C$35)</f>
        <v>一般会計</v>
      </c>
      <c r="B35" s="155" t="e">
        <f>IF(ROUND(VALUE(SUBSTITUTE(連結実質赤字比率に係る赤字・黒字の構成分析!F$35,"▲", "-")), 2) &lt; 0, ABS(ROUND(VALUE(SUBSTITUTE(連結実質赤字比率に係る赤字・黒字の構成分析!F$35,"▲", "-")), 2)), NA())</f>
        <v>#N/A</v>
      </c>
      <c r="C35" s="155">
        <f>IF(ROUND(VALUE(SUBSTITUTE(連結実質赤字比率に係る赤字・黒字の構成分析!F$35,"▲", "-")), 2) &gt;= 0, ABS(ROUND(VALUE(SUBSTITUTE(連結実質赤字比率に係る赤字・黒字の構成分析!F$35,"▲", "-")), 2)), NA())</f>
        <v>10.84</v>
      </c>
      <c r="D35" s="155" t="e">
        <f>IF(ROUND(VALUE(SUBSTITUTE(連結実質赤字比率に係る赤字・黒字の構成分析!G$35,"▲", "-")), 2) &lt; 0, ABS(ROUND(VALUE(SUBSTITUTE(連結実質赤字比率に係る赤字・黒字の構成分析!G$35,"▲", "-")), 2)), NA())</f>
        <v>#N/A</v>
      </c>
      <c r="E35" s="155">
        <f>IF(ROUND(VALUE(SUBSTITUTE(連結実質赤字比率に係る赤字・黒字の構成分析!G$35,"▲", "-")), 2) &gt;= 0, ABS(ROUND(VALUE(SUBSTITUTE(連結実質赤字比率に係る赤字・黒字の構成分析!G$35,"▲", "-")), 2)), NA())</f>
        <v>4.8</v>
      </c>
      <c r="F35" s="155" t="e">
        <f>IF(ROUND(VALUE(SUBSTITUTE(連結実質赤字比率に係る赤字・黒字の構成分析!H$35,"▲", "-")), 2) &lt; 0, ABS(ROUND(VALUE(SUBSTITUTE(連結実質赤字比率に係る赤字・黒字の構成分析!H$35,"▲", "-")), 2)), NA())</f>
        <v>#N/A</v>
      </c>
      <c r="G35" s="155">
        <f>IF(ROUND(VALUE(SUBSTITUTE(連結実質赤字比率に係る赤字・黒字の構成分析!H$35,"▲", "-")), 2) &gt;= 0, ABS(ROUND(VALUE(SUBSTITUTE(連結実質赤字比率に係る赤字・黒字の構成分析!H$35,"▲", "-")), 2)), NA())</f>
        <v>8.7100000000000009</v>
      </c>
      <c r="H35" s="155" t="e">
        <f>IF(ROUND(VALUE(SUBSTITUTE(連結実質赤字比率に係る赤字・黒字の構成分析!I$35,"▲", "-")), 2) &lt; 0, ABS(ROUND(VALUE(SUBSTITUTE(連結実質赤字比率に係る赤字・黒字の構成分析!I$35,"▲", "-")), 2)), NA())</f>
        <v>#N/A</v>
      </c>
      <c r="I35" s="155">
        <f>IF(ROUND(VALUE(SUBSTITUTE(連結実質赤字比率に係る赤字・黒字の構成分析!I$35,"▲", "-")), 2) &gt;= 0, ABS(ROUND(VALUE(SUBSTITUTE(連結実質赤字比率に係る赤字・黒字の構成分析!I$35,"▲", "-")), 2)), NA())</f>
        <v>14.17</v>
      </c>
      <c r="J35" s="155" t="e">
        <f>IF(ROUND(VALUE(SUBSTITUTE(連結実質赤字比率に係る赤字・黒字の構成分析!J$35,"▲", "-")), 2) &lt; 0, ABS(ROUND(VALUE(SUBSTITUTE(連結実質赤字比率に係る赤字・黒字の構成分析!J$35,"▲", "-")), 2)), NA())</f>
        <v>#N/A</v>
      </c>
      <c r="K35" s="155">
        <f>IF(ROUND(VALUE(SUBSTITUTE(連結実質赤字比率に係る赤字・黒字の構成分析!J$35,"▲", "-")), 2) &gt;= 0, ABS(ROUND(VALUE(SUBSTITUTE(連結実質赤字比率に係る赤字・黒字の構成分析!J$35,"▲", "-")), 2)), NA())</f>
        <v>17.23</v>
      </c>
    </row>
    <row r="36" spans="1:16" x14ac:dyDescent="0.15">
      <c r="A36" s="155" t="str">
        <f>IF(連結実質赤字比率に係る赤字・黒字の構成分析!C$34="",NA(),連結実質赤字比率に係る赤字・黒字の構成分析!C$34)</f>
        <v>水道事業会計</v>
      </c>
      <c r="B36" s="155" t="e">
        <f>IF(ROUND(VALUE(SUBSTITUTE(連結実質赤字比率に係る赤字・黒字の構成分析!F$34,"▲", "-")), 2) &lt; 0, ABS(ROUND(VALUE(SUBSTITUTE(連結実質赤字比率に係る赤字・黒字の構成分析!F$34,"▲", "-")), 2)), NA())</f>
        <v>#N/A</v>
      </c>
      <c r="C36" s="155">
        <f>IF(ROUND(VALUE(SUBSTITUTE(連結実質赤字比率に係る赤字・黒字の構成分析!F$34,"▲", "-")), 2) &gt;= 0, ABS(ROUND(VALUE(SUBSTITUTE(連結実質赤字比率に係る赤字・黒字の構成分析!F$34,"▲", "-")), 2)), NA())</f>
        <v>19.63</v>
      </c>
      <c r="D36" s="155" t="e">
        <f>IF(ROUND(VALUE(SUBSTITUTE(連結実質赤字比率に係る赤字・黒字の構成分析!G$34,"▲", "-")), 2) &lt; 0, ABS(ROUND(VALUE(SUBSTITUTE(連結実質赤字比率に係る赤字・黒字の構成分析!G$34,"▲", "-")), 2)), NA())</f>
        <v>#N/A</v>
      </c>
      <c r="E36" s="155">
        <f>IF(ROUND(VALUE(SUBSTITUTE(連結実質赤字比率に係る赤字・黒字の構成分析!G$34,"▲", "-")), 2) &gt;= 0, ABS(ROUND(VALUE(SUBSTITUTE(連結実質赤字比率に係る赤字・黒字の構成分析!G$34,"▲", "-")), 2)), NA())</f>
        <v>21.67</v>
      </c>
      <c r="F36" s="155" t="e">
        <f>IF(ROUND(VALUE(SUBSTITUTE(連結実質赤字比率に係る赤字・黒字の構成分析!H$34,"▲", "-")), 2) &lt; 0, ABS(ROUND(VALUE(SUBSTITUTE(連結実質赤字比率に係る赤字・黒字の構成分析!H$34,"▲", "-")), 2)), NA())</f>
        <v>#N/A</v>
      </c>
      <c r="G36" s="155">
        <f>IF(ROUND(VALUE(SUBSTITUTE(連結実質赤字比率に係る赤字・黒字の構成分析!H$34,"▲", "-")), 2) &gt;= 0, ABS(ROUND(VALUE(SUBSTITUTE(連結実質赤字比率に係る赤字・黒字の構成分析!H$34,"▲", "-")), 2)), NA())</f>
        <v>18.5</v>
      </c>
      <c r="H36" s="155" t="e">
        <f>IF(ROUND(VALUE(SUBSTITUTE(連結実質赤字比率に係る赤字・黒字の構成分析!I$34,"▲", "-")), 2) &lt; 0, ABS(ROUND(VALUE(SUBSTITUTE(連結実質赤字比率に係る赤字・黒字の構成分析!I$34,"▲", "-")), 2)), NA())</f>
        <v>#N/A</v>
      </c>
      <c r="I36" s="155">
        <f>IF(ROUND(VALUE(SUBSTITUTE(連結実質赤字比率に係る赤字・黒字の構成分析!I$34,"▲", "-")), 2) &gt;= 0, ABS(ROUND(VALUE(SUBSTITUTE(連結実質赤字比率に係る赤字・黒字の構成分析!I$34,"▲", "-")), 2)), NA())</f>
        <v>15.32</v>
      </c>
      <c r="J36" s="155" t="e">
        <f>IF(ROUND(VALUE(SUBSTITUTE(連結実質赤字比率に係る赤字・黒字の構成分析!J$34,"▲", "-")), 2) &lt; 0, ABS(ROUND(VALUE(SUBSTITUTE(連結実質赤字比率に係る赤字・黒字の構成分析!J$34,"▲", "-")), 2)), NA())</f>
        <v>#N/A</v>
      </c>
      <c r="K36" s="155">
        <f>IF(ROUND(VALUE(SUBSTITUTE(連結実質赤字比率に係る赤字・黒字の構成分析!J$34,"▲", "-")), 2) &gt;= 0, ABS(ROUND(VALUE(SUBSTITUTE(連結実質赤字比率に係る赤字・黒字の構成分析!J$34,"▲", "-")), 2)), NA())</f>
        <v>18</v>
      </c>
    </row>
    <row r="39" spans="1:16" x14ac:dyDescent="0.15">
      <c r="A39" s="128" t="s">
        <v>62</v>
      </c>
    </row>
    <row r="40" spans="1:16" x14ac:dyDescent="0.15">
      <c r="A40" s="156"/>
      <c r="B40" s="156" t="e">
        <f>#REF!</f>
        <v>#REF!</v>
      </c>
      <c r="C40" s="156"/>
      <c r="D40" s="156"/>
      <c r="E40" s="156" t="e">
        <f>#REF!</f>
        <v>#REF!</v>
      </c>
      <c r="F40" s="156"/>
      <c r="G40" s="156"/>
      <c r="H40" s="156" t="e">
        <f>#REF!</f>
        <v>#REF!</v>
      </c>
      <c r="I40" s="156"/>
      <c r="J40" s="156"/>
      <c r="K40" s="156" t="e">
        <f>#REF!</f>
        <v>#REF!</v>
      </c>
      <c r="L40" s="156"/>
      <c r="M40" s="156"/>
      <c r="N40" s="156" t="e">
        <f>#REF!</f>
        <v>#REF!</v>
      </c>
      <c r="O40" s="156"/>
      <c r="P40" s="156"/>
    </row>
    <row r="41" spans="1:16" x14ac:dyDescent="0.15">
      <c r="A41" s="156"/>
      <c r="B41" s="156" t="s">
        <v>63</v>
      </c>
      <c r="C41" s="156"/>
      <c r="D41" s="156" t="s">
        <v>64</v>
      </c>
      <c r="E41" s="156" t="s">
        <v>63</v>
      </c>
      <c r="F41" s="156"/>
      <c r="G41" s="156" t="s">
        <v>64</v>
      </c>
      <c r="H41" s="156" t="s">
        <v>63</v>
      </c>
      <c r="I41" s="156"/>
      <c r="J41" s="156" t="s">
        <v>64</v>
      </c>
      <c r="K41" s="156" t="s">
        <v>63</v>
      </c>
      <c r="L41" s="156"/>
      <c r="M41" s="156" t="s">
        <v>64</v>
      </c>
      <c r="N41" s="156" t="s">
        <v>63</v>
      </c>
      <c r="O41" s="156"/>
      <c r="P41" s="156" t="s">
        <v>64</v>
      </c>
    </row>
    <row r="42" spans="1:16" x14ac:dyDescent="0.15">
      <c r="A42" s="156" t="s">
        <v>65</v>
      </c>
      <c r="B42" s="156"/>
      <c r="C42" s="156"/>
      <c r="D42" s="156" t="e">
        <f>#REF!</f>
        <v>#REF!</v>
      </c>
      <c r="E42" s="156"/>
      <c r="F42" s="156"/>
      <c r="G42" s="156" t="e">
        <f>#REF!</f>
        <v>#REF!</v>
      </c>
      <c r="H42" s="156"/>
      <c r="I42" s="156"/>
      <c r="J42" s="156" t="e">
        <f>#REF!</f>
        <v>#REF!</v>
      </c>
      <c r="K42" s="156"/>
      <c r="L42" s="156"/>
      <c r="M42" s="156" t="e">
        <f>#REF!</f>
        <v>#REF!</v>
      </c>
      <c r="N42" s="156"/>
      <c r="O42" s="156"/>
      <c r="P42" s="156" t="e">
        <f>#REF!</f>
        <v>#REF!</v>
      </c>
    </row>
    <row r="43" spans="1:16" x14ac:dyDescent="0.15">
      <c r="A43" s="156" t="s">
        <v>66</v>
      </c>
      <c r="B43" s="156" t="e">
        <f>#REF!</f>
        <v>#REF!</v>
      </c>
      <c r="C43" s="156"/>
      <c r="D43" s="156"/>
      <c r="E43" s="156" t="e">
        <f>#REF!</f>
        <v>#REF!</v>
      </c>
      <c r="F43" s="156"/>
      <c r="G43" s="156"/>
      <c r="H43" s="156" t="e">
        <f>#REF!</f>
        <v>#REF!</v>
      </c>
      <c r="I43" s="156"/>
      <c r="J43" s="156"/>
      <c r="K43" s="156" t="e">
        <f>#REF!</f>
        <v>#REF!</v>
      </c>
      <c r="L43" s="156"/>
      <c r="M43" s="156"/>
      <c r="N43" s="156" t="e">
        <f>#REF!</f>
        <v>#REF!</v>
      </c>
      <c r="O43" s="156"/>
      <c r="P43" s="156"/>
    </row>
    <row r="44" spans="1:16" x14ac:dyDescent="0.15">
      <c r="A44" s="156" t="s">
        <v>67</v>
      </c>
      <c r="B44" s="156" t="e">
        <f>#REF!</f>
        <v>#REF!</v>
      </c>
      <c r="C44" s="156"/>
      <c r="D44" s="156"/>
      <c r="E44" s="156" t="e">
        <f>#REF!</f>
        <v>#REF!</v>
      </c>
      <c r="F44" s="156"/>
      <c r="G44" s="156"/>
      <c r="H44" s="156" t="e">
        <f>#REF!</f>
        <v>#REF!</v>
      </c>
      <c r="I44" s="156"/>
      <c r="J44" s="156"/>
      <c r="K44" s="156" t="e">
        <f>#REF!</f>
        <v>#REF!</v>
      </c>
      <c r="L44" s="156"/>
      <c r="M44" s="156"/>
      <c r="N44" s="156" t="e">
        <f>#REF!</f>
        <v>#REF!</v>
      </c>
      <c r="O44" s="156"/>
      <c r="P44" s="156"/>
    </row>
    <row r="45" spans="1:16" x14ac:dyDescent="0.15">
      <c r="A45" s="156" t="s">
        <v>68</v>
      </c>
      <c r="B45" s="156" t="e">
        <f>#REF!</f>
        <v>#REF!</v>
      </c>
      <c r="C45" s="156"/>
      <c r="D45" s="156"/>
      <c r="E45" s="156" t="e">
        <f>#REF!</f>
        <v>#REF!</v>
      </c>
      <c r="F45" s="156"/>
      <c r="G45" s="156"/>
      <c r="H45" s="156" t="e">
        <f>#REF!</f>
        <v>#REF!</v>
      </c>
      <c r="I45" s="156"/>
      <c r="J45" s="156"/>
      <c r="K45" s="156" t="e">
        <f>#REF!</f>
        <v>#REF!</v>
      </c>
      <c r="L45" s="156"/>
      <c r="M45" s="156"/>
      <c r="N45" s="156" t="e">
        <f>#REF!</f>
        <v>#REF!</v>
      </c>
      <c r="O45" s="156"/>
      <c r="P45" s="156"/>
    </row>
    <row r="46" spans="1:16" x14ac:dyDescent="0.15">
      <c r="A46" s="156" t="s">
        <v>69</v>
      </c>
      <c r="B46" s="156" t="e">
        <f>#REF!</f>
        <v>#REF!</v>
      </c>
      <c r="C46" s="156"/>
      <c r="D46" s="156"/>
      <c r="E46" s="156" t="e">
        <f>#REF!</f>
        <v>#REF!</v>
      </c>
      <c r="F46" s="156"/>
      <c r="G46" s="156"/>
      <c r="H46" s="156" t="e">
        <f>#REF!</f>
        <v>#REF!</v>
      </c>
      <c r="I46" s="156"/>
      <c r="J46" s="156"/>
      <c r="K46" s="156" t="e">
        <f>#REF!</f>
        <v>#REF!</v>
      </c>
      <c r="L46" s="156"/>
      <c r="M46" s="156"/>
      <c r="N46" s="156" t="e">
        <f>#REF!</f>
        <v>#REF!</v>
      </c>
      <c r="O46" s="156"/>
      <c r="P46" s="156"/>
    </row>
    <row r="47" spans="1:16" x14ac:dyDescent="0.15">
      <c r="A47" s="156" t="s">
        <v>70</v>
      </c>
      <c r="B47" s="156" t="e">
        <f>#REF!</f>
        <v>#REF!</v>
      </c>
      <c r="C47" s="156"/>
      <c r="D47" s="156"/>
      <c r="E47" s="156" t="e">
        <f>#REF!</f>
        <v>#REF!</v>
      </c>
      <c r="F47" s="156"/>
      <c r="G47" s="156"/>
      <c r="H47" s="156" t="e">
        <f>#REF!</f>
        <v>#REF!</v>
      </c>
      <c r="I47" s="156"/>
      <c r="J47" s="156"/>
      <c r="K47" s="156" t="e">
        <f>#REF!</f>
        <v>#REF!</v>
      </c>
      <c r="L47" s="156"/>
      <c r="M47" s="156"/>
      <c r="N47" s="156" t="e">
        <f>#REF!</f>
        <v>#REF!</v>
      </c>
      <c r="O47" s="156"/>
      <c r="P47" s="156"/>
    </row>
    <row r="48" spans="1:16" x14ac:dyDescent="0.15">
      <c r="A48" s="156" t="s">
        <v>71</v>
      </c>
      <c r="B48" s="156" t="e">
        <f>#REF!</f>
        <v>#REF!</v>
      </c>
      <c r="C48" s="156"/>
      <c r="D48" s="156"/>
      <c r="E48" s="156" t="e">
        <f>#REF!</f>
        <v>#REF!</v>
      </c>
      <c r="F48" s="156"/>
      <c r="G48" s="156"/>
      <c r="H48" s="156" t="e">
        <f>#REF!</f>
        <v>#REF!</v>
      </c>
      <c r="I48" s="156"/>
      <c r="J48" s="156"/>
      <c r="K48" s="156" t="e">
        <f>#REF!</f>
        <v>#REF!</v>
      </c>
      <c r="L48" s="156"/>
      <c r="M48" s="156"/>
      <c r="N48" s="156" t="e">
        <f>#REF!</f>
        <v>#REF!</v>
      </c>
      <c r="O48" s="156"/>
      <c r="P48" s="156"/>
    </row>
    <row r="49" spans="1:16" x14ac:dyDescent="0.15">
      <c r="A49" s="156" t="s">
        <v>72</v>
      </c>
      <c r="B49" s="156" t="e">
        <f>#REF!</f>
        <v>#REF!</v>
      </c>
      <c r="C49" s="156"/>
      <c r="D49" s="156"/>
      <c r="E49" s="156" t="e">
        <f>#REF!</f>
        <v>#REF!</v>
      </c>
      <c r="F49" s="156"/>
      <c r="G49" s="156"/>
      <c r="H49" s="156" t="e">
        <f>#REF!</f>
        <v>#REF!</v>
      </c>
      <c r="I49" s="156"/>
      <c r="J49" s="156"/>
      <c r="K49" s="156" t="e">
        <f>#REF!</f>
        <v>#REF!</v>
      </c>
      <c r="L49" s="156"/>
      <c r="M49" s="156"/>
      <c r="N49" s="156" t="e">
        <f>#REF!</f>
        <v>#REF!</v>
      </c>
      <c r="O49" s="156"/>
      <c r="P49" s="156"/>
    </row>
    <row r="50" spans="1:16" x14ac:dyDescent="0.15">
      <c r="A50" s="156" t="s">
        <v>73</v>
      </c>
      <c r="B50" s="156" t="e">
        <f>NA()</f>
        <v>#N/A</v>
      </c>
      <c r="C50" s="156" t="e">
        <f>IF(ISNUMBER(#REF!),#REF!,NA())</f>
        <v>#N/A</v>
      </c>
      <c r="D50" s="156" t="e">
        <f>NA()</f>
        <v>#N/A</v>
      </c>
      <c r="E50" s="156" t="e">
        <f>NA()</f>
        <v>#N/A</v>
      </c>
      <c r="F50" s="156" t="e">
        <f>IF(ISNUMBER(#REF!),#REF!,NA())</f>
        <v>#N/A</v>
      </c>
      <c r="G50" s="156" t="e">
        <f>NA()</f>
        <v>#N/A</v>
      </c>
      <c r="H50" s="156" t="e">
        <f>NA()</f>
        <v>#N/A</v>
      </c>
      <c r="I50" s="156" t="e">
        <f>IF(ISNUMBER(#REF!),#REF!,NA())</f>
        <v>#N/A</v>
      </c>
      <c r="J50" s="156" t="e">
        <f>NA()</f>
        <v>#N/A</v>
      </c>
      <c r="K50" s="156" t="e">
        <f>NA()</f>
        <v>#N/A</v>
      </c>
      <c r="L50" s="156" t="e">
        <f>IF(ISNUMBER(#REF!),#REF!,NA())</f>
        <v>#N/A</v>
      </c>
      <c r="M50" s="156" t="e">
        <f>NA()</f>
        <v>#N/A</v>
      </c>
      <c r="N50" s="156" t="e">
        <f>NA()</f>
        <v>#N/A</v>
      </c>
      <c r="O50" s="156" t="e">
        <f>IF(ISNUMBER(#REF!),#REF!,NA())</f>
        <v>#N/A</v>
      </c>
      <c r="P50" s="156" t="e">
        <f>NA()</f>
        <v>#N/A</v>
      </c>
    </row>
    <row r="53" spans="1:16" x14ac:dyDescent="0.15">
      <c r="A53" s="128" t="s">
        <v>74</v>
      </c>
    </row>
    <row r="54" spans="1:16" x14ac:dyDescent="0.15">
      <c r="A54" s="155"/>
      <c r="B54" s="155" t="str">
        <f>'将来負担比率（分子）の構造'!I$40</f>
        <v>H30</v>
      </c>
      <c r="C54" s="155"/>
      <c r="D54" s="155"/>
      <c r="E54" s="155" t="str">
        <f>'将来負担比率（分子）の構造'!J$40</f>
        <v>R01</v>
      </c>
      <c r="F54" s="155"/>
      <c r="G54" s="155"/>
      <c r="H54" s="155" t="str">
        <f>'将来負担比率（分子）の構造'!K$40</f>
        <v>R02</v>
      </c>
      <c r="I54" s="155"/>
      <c r="J54" s="155"/>
      <c r="K54" s="155" t="str">
        <f>'将来負担比率（分子）の構造'!L$40</f>
        <v>R03</v>
      </c>
      <c r="L54" s="155"/>
      <c r="M54" s="155"/>
      <c r="N54" s="155" t="str">
        <f>'将来負担比率（分子）の構造'!M$40</f>
        <v>R04</v>
      </c>
      <c r="O54" s="155"/>
      <c r="P54" s="155"/>
    </row>
    <row r="55" spans="1:16" x14ac:dyDescent="0.15">
      <c r="A55" s="155"/>
      <c r="B55" s="155" t="s">
        <v>75</v>
      </c>
      <c r="C55" s="155"/>
      <c r="D55" s="155" t="s">
        <v>76</v>
      </c>
      <c r="E55" s="155" t="s">
        <v>75</v>
      </c>
      <c r="F55" s="155"/>
      <c r="G55" s="155" t="s">
        <v>76</v>
      </c>
      <c r="H55" s="155" t="s">
        <v>75</v>
      </c>
      <c r="I55" s="155"/>
      <c r="J55" s="155" t="s">
        <v>76</v>
      </c>
      <c r="K55" s="155" t="s">
        <v>75</v>
      </c>
      <c r="L55" s="155"/>
      <c r="M55" s="155" t="s">
        <v>76</v>
      </c>
      <c r="N55" s="155" t="s">
        <v>75</v>
      </c>
      <c r="O55" s="155"/>
      <c r="P55" s="155" t="s">
        <v>76</v>
      </c>
    </row>
    <row r="56" spans="1:16" x14ac:dyDescent="0.15">
      <c r="A56" s="155" t="s">
        <v>45</v>
      </c>
      <c r="B56" s="155"/>
      <c r="C56" s="155"/>
      <c r="D56" s="155">
        <f>'将来負担比率（分子）の構造'!I$52</f>
        <v>3372</v>
      </c>
      <c r="E56" s="155"/>
      <c r="F56" s="155"/>
      <c r="G56" s="155">
        <f>'将来負担比率（分子）の構造'!J$52</f>
        <v>3763</v>
      </c>
      <c r="H56" s="155"/>
      <c r="I56" s="155"/>
      <c r="J56" s="155">
        <f>'将来負担比率（分子）の構造'!K$52</f>
        <v>3660</v>
      </c>
      <c r="K56" s="155"/>
      <c r="L56" s="155"/>
      <c r="M56" s="155">
        <f>'将来負担比率（分子）の構造'!L$52</f>
        <v>3575</v>
      </c>
      <c r="N56" s="155"/>
      <c r="O56" s="155"/>
      <c r="P56" s="155">
        <f>'将来負担比率（分子）の構造'!M$52</f>
        <v>3428</v>
      </c>
    </row>
    <row r="57" spans="1:16" x14ac:dyDescent="0.15">
      <c r="A57" s="155" t="s">
        <v>44</v>
      </c>
      <c r="B57" s="155"/>
      <c r="C57" s="155"/>
      <c r="D57" s="155">
        <f>'将来負担比率（分子）の構造'!I$51</f>
        <v>58</v>
      </c>
      <c r="E57" s="155"/>
      <c r="F57" s="155"/>
      <c r="G57" s="155">
        <f>'将来負担比率（分子）の構造'!J$51</f>
        <v>42</v>
      </c>
      <c r="H57" s="155"/>
      <c r="I57" s="155"/>
      <c r="J57" s="155">
        <f>'将来負担比率（分子）の構造'!K$51</f>
        <v>37</v>
      </c>
      <c r="K57" s="155"/>
      <c r="L57" s="155"/>
      <c r="M57" s="155">
        <f>'将来負担比率（分子）の構造'!L$51</f>
        <v>37</v>
      </c>
      <c r="N57" s="155"/>
      <c r="O57" s="155"/>
      <c r="P57" s="155">
        <f>'将来負担比率（分子）の構造'!M$51</f>
        <v>32</v>
      </c>
    </row>
    <row r="58" spans="1:16" x14ac:dyDescent="0.15">
      <c r="A58" s="155" t="s">
        <v>43</v>
      </c>
      <c r="B58" s="155"/>
      <c r="C58" s="155"/>
      <c r="D58" s="155">
        <f>'将来負担比率（分子）の構造'!I$50</f>
        <v>4802</v>
      </c>
      <c r="E58" s="155"/>
      <c r="F58" s="155"/>
      <c r="G58" s="155">
        <f>'将来負担比率（分子）の構造'!J$50</f>
        <v>4346</v>
      </c>
      <c r="H58" s="155"/>
      <c r="I58" s="155"/>
      <c r="J58" s="155">
        <f>'将来負担比率（分子）の構造'!K$50</f>
        <v>3760</v>
      </c>
      <c r="K58" s="155"/>
      <c r="L58" s="155"/>
      <c r="M58" s="155">
        <f>'将来負担比率（分子）の構造'!L$50</f>
        <v>4566</v>
      </c>
      <c r="N58" s="155"/>
      <c r="O58" s="155"/>
      <c r="P58" s="155">
        <f>'将来負担比率（分子）の構造'!M$50</f>
        <v>4913</v>
      </c>
    </row>
    <row r="59" spans="1:16" x14ac:dyDescent="0.15">
      <c r="A59" s="155" t="s">
        <v>41</v>
      </c>
      <c r="B59" s="155" t="str">
        <f>'将来負担比率（分子）の構造'!I$49</f>
        <v>-</v>
      </c>
      <c r="C59" s="155"/>
      <c r="D59" s="155"/>
      <c r="E59" s="155" t="str">
        <f>'将来負担比率（分子）の構造'!J$49</f>
        <v>-</v>
      </c>
      <c r="F59" s="155"/>
      <c r="G59" s="155"/>
      <c r="H59" s="155" t="str">
        <f>'将来負担比率（分子）の構造'!K$49</f>
        <v>-</v>
      </c>
      <c r="I59" s="155"/>
      <c r="J59" s="155"/>
      <c r="K59" s="155" t="str">
        <f>'将来負担比率（分子）の構造'!L$49</f>
        <v>-</v>
      </c>
      <c r="L59" s="155"/>
      <c r="M59" s="155"/>
      <c r="N59" s="155" t="str">
        <f>'将来負担比率（分子）の構造'!M$49</f>
        <v>-</v>
      </c>
      <c r="O59" s="155"/>
      <c r="P59" s="155"/>
    </row>
    <row r="60" spans="1:16" x14ac:dyDescent="0.15">
      <c r="A60" s="155" t="s">
        <v>40</v>
      </c>
      <c r="B60" s="155" t="str">
        <f>'将来負担比率（分子）の構造'!I$48</f>
        <v>-</v>
      </c>
      <c r="C60" s="155"/>
      <c r="D60" s="155"/>
      <c r="E60" s="155" t="str">
        <f>'将来負担比率（分子）の構造'!J$48</f>
        <v>-</v>
      </c>
      <c r="F60" s="155"/>
      <c r="G60" s="155"/>
      <c r="H60" s="155" t="str">
        <f>'将来負担比率（分子）の構造'!K$48</f>
        <v>-</v>
      </c>
      <c r="I60" s="155"/>
      <c r="J60" s="155"/>
      <c r="K60" s="155" t="str">
        <f>'将来負担比率（分子）の構造'!L$48</f>
        <v>-</v>
      </c>
      <c r="L60" s="155"/>
      <c r="M60" s="155"/>
      <c r="N60" s="155" t="str">
        <f>'将来負担比率（分子）の構造'!M$48</f>
        <v>-</v>
      </c>
      <c r="O60" s="155"/>
      <c r="P60" s="155"/>
    </row>
    <row r="61" spans="1:16" x14ac:dyDescent="0.15">
      <c r="A61" s="155" t="s">
        <v>38</v>
      </c>
      <c r="B61" s="155" t="str">
        <f>'将来負担比率（分子）の構造'!I$46</f>
        <v>-</v>
      </c>
      <c r="C61" s="155"/>
      <c r="D61" s="155"/>
      <c r="E61" s="155" t="str">
        <f>'将来負担比率（分子）の構造'!J$46</f>
        <v>-</v>
      </c>
      <c r="F61" s="155"/>
      <c r="G61" s="155"/>
      <c r="H61" s="155" t="str">
        <f>'将来負担比率（分子）の構造'!K$46</f>
        <v>-</v>
      </c>
      <c r="I61" s="155"/>
      <c r="J61" s="155"/>
      <c r="K61" s="155" t="str">
        <f>'将来負担比率（分子）の構造'!L$46</f>
        <v>-</v>
      </c>
      <c r="L61" s="155"/>
      <c r="M61" s="155"/>
      <c r="N61" s="155" t="str">
        <f>'将来負担比率（分子）の構造'!M$46</f>
        <v>-</v>
      </c>
      <c r="O61" s="155"/>
      <c r="P61" s="155"/>
    </row>
    <row r="62" spans="1:16" x14ac:dyDescent="0.15">
      <c r="A62" s="155" t="s">
        <v>37</v>
      </c>
      <c r="B62" s="155">
        <f>'将来負担比率（分子）の構造'!I$45</f>
        <v>268</v>
      </c>
      <c r="C62" s="155"/>
      <c r="D62" s="155"/>
      <c r="E62" s="155">
        <f>'将来負担比率（分子）の構造'!J$45</f>
        <v>242</v>
      </c>
      <c r="F62" s="155"/>
      <c r="G62" s="155"/>
      <c r="H62" s="155">
        <f>'将来負担比率（分子）の構造'!K$45</f>
        <v>280</v>
      </c>
      <c r="I62" s="155"/>
      <c r="J62" s="155"/>
      <c r="K62" s="155">
        <f>'将来負担比率（分子）の構造'!L$45</f>
        <v>212</v>
      </c>
      <c r="L62" s="155"/>
      <c r="M62" s="155"/>
      <c r="N62" s="155">
        <f>'将来負担比率（分子）の構造'!M$45</f>
        <v>238</v>
      </c>
      <c r="O62" s="155"/>
      <c r="P62" s="155"/>
    </row>
    <row r="63" spans="1:16" x14ac:dyDescent="0.15">
      <c r="A63" s="155" t="s">
        <v>36</v>
      </c>
      <c r="B63" s="155">
        <f>'将来負担比率（分子）の構造'!I$44</f>
        <v>194</v>
      </c>
      <c r="C63" s="155"/>
      <c r="D63" s="155"/>
      <c r="E63" s="155">
        <f>'将来負担比率（分子）の構造'!J$44</f>
        <v>167</v>
      </c>
      <c r="F63" s="155"/>
      <c r="G63" s="155"/>
      <c r="H63" s="155">
        <f>'将来負担比率（分子）の構造'!K$44</f>
        <v>152</v>
      </c>
      <c r="I63" s="155"/>
      <c r="J63" s="155"/>
      <c r="K63" s="155">
        <f>'将来負担比率（分子）の構造'!L$44</f>
        <v>119</v>
      </c>
      <c r="L63" s="155"/>
      <c r="M63" s="155"/>
      <c r="N63" s="155">
        <f>'将来負担比率（分子）の構造'!M$44</f>
        <v>85</v>
      </c>
      <c r="O63" s="155"/>
      <c r="P63" s="155"/>
    </row>
    <row r="64" spans="1:16" x14ac:dyDescent="0.15">
      <c r="A64" s="155" t="s">
        <v>35</v>
      </c>
      <c r="B64" s="155">
        <f>'将来負担比率（分子）の構造'!I$43</f>
        <v>767</v>
      </c>
      <c r="C64" s="155"/>
      <c r="D64" s="155"/>
      <c r="E64" s="155">
        <f>'将来負担比率（分子）の構造'!J$43</f>
        <v>796</v>
      </c>
      <c r="F64" s="155"/>
      <c r="G64" s="155"/>
      <c r="H64" s="155">
        <f>'将来負担比率（分子）の構造'!K$43</f>
        <v>833</v>
      </c>
      <c r="I64" s="155"/>
      <c r="J64" s="155"/>
      <c r="K64" s="155">
        <f>'将来負担比率（分子）の構造'!L$43</f>
        <v>894</v>
      </c>
      <c r="L64" s="155"/>
      <c r="M64" s="155"/>
      <c r="N64" s="155">
        <f>'将来負担比率（分子）の構造'!M$43</f>
        <v>948</v>
      </c>
      <c r="O64" s="155"/>
      <c r="P64" s="155"/>
    </row>
    <row r="65" spans="1:16" x14ac:dyDescent="0.15">
      <c r="A65" s="155" t="s">
        <v>34</v>
      </c>
      <c r="B65" s="155" t="str">
        <f>'将来負担比率（分子）の構造'!I$42</f>
        <v>-</v>
      </c>
      <c r="C65" s="155"/>
      <c r="D65" s="155"/>
      <c r="E65" s="155" t="str">
        <f>'将来負担比率（分子）の構造'!J$42</f>
        <v>-</v>
      </c>
      <c r="F65" s="155"/>
      <c r="G65" s="155"/>
      <c r="H65" s="155" t="str">
        <f>'将来負担比率（分子）の構造'!K$42</f>
        <v>-</v>
      </c>
      <c r="I65" s="155"/>
      <c r="J65" s="155"/>
      <c r="K65" s="155" t="str">
        <f>'将来負担比率（分子）の構造'!L$42</f>
        <v>-</v>
      </c>
      <c r="L65" s="155"/>
      <c r="M65" s="155"/>
      <c r="N65" s="155" t="str">
        <f>'将来負担比率（分子）の構造'!M$42</f>
        <v>-</v>
      </c>
      <c r="O65" s="155"/>
      <c r="P65" s="155"/>
    </row>
    <row r="66" spans="1:16" x14ac:dyDescent="0.15">
      <c r="A66" s="155" t="s">
        <v>33</v>
      </c>
      <c r="B66" s="155">
        <f>'将来負担比率（分子）の構造'!I$41</f>
        <v>4102</v>
      </c>
      <c r="C66" s="155"/>
      <c r="D66" s="155"/>
      <c r="E66" s="155">
        <f>'将来負担比率（分子）の構造'!J$41</f>
        <v>5324</v>
      </c>
      <c r="F66" s="155"/>
      <c r="G66" s="155"/>
      <c r="H66" s="155">
        <f>'将来負担比率（分子）の構造'!K$41</f>
        <v>5284</v>
      </c>
      <c r="I66" s="155"/>
      <c r="J66" s="155"/>
      <c r="K66" s="155">
        <f>'将来負担比率（分子）の構造'!L$41</f>
        <v>5078</v>
      </c>
      <c r="L66" s="155"/>
      <c r="M66" s="155"/>
      <c r="N66" s="155">
        <f>'将来負担比率（分子）の構造'!M$41</f>
        <v>4807</v>
      </c>
      <c r="O66" s="155"/>
      <c r="P66" s="155"/>
    </row>
    <row r="67" spans="1:16" x14ac:dyDescent="0.15">
      <c r="A67" s="155" t="s">
        <v>77</v>
      </c>
      <c r="B67" s="155" t="e">
        <f>NA()</f>
        <v>#N/A</v>
      </c>
      <c r="C67" s="155">
        <f>IF(ISNUMBER('将来負担比率（分子）の構造'!I$53), IF('将来負担比率（分子）の構造'!I$53 &lt; 0, 0, '将来負担比率（分子）の構造'!I$53), NA())</f>
        <v>0</v>
      </c>
      <c r="D67" s="155" t="e">
        <f>NA()</f>
        <v>#N/A</v>
      </c>
      <c r="E67" s="155" t="e">
        <f>NA()</f>
        <v>#N/A</v>
      </c>
      <c r="F67" s="155">
        <f>IF(ISNUMBER('将来負担比率（分子）の構造'!J$53), IF('将来負担比率（分子）の構造'!J$53 &lt; 0, 0, '将来負担比率（分子）の構造'!J$53), NA())</f>
        <v>0</v>
      </c>
      <c r="G67" s="155" t="e">
        <f>NA()</f>
        <v>#N/A</v>
      </c>
      <c r="H67" s="155" t="e">
        <f>NA()</f>
        <v>#N/A</v>
      </c>
      <c r="I67" s="155">
        <f>IF(ISNUMBER('将来負担比率（分子）の構造'!K$53), IF('将来負担比率（分子）の構造'!K$53 &lt; 0, 0, '将来負担比率（分子）の構造'!K$53), NA())</f>
        <v>0</v>
      </c>
      <c r="J67" s="155" t="e">
        <f>NA()</f>
        <v>#N/A</v>
      </c>
      <c r="K67" s="155" t="e">
        <f>NA()</f>
        <v>#N/A</v>
      </c>
      <c r="L67" s="155">
        <f>IF(ISNUMBER('将来負担比率（分子）の構造'!L$53), IF('将来負担比率（分子）の構造'!L$53 &lt; 0, 0, '将来負担比率（分子）の構造'!L$53), NA())</f>
        <v>0</v>
      </c>
      <c r="M67" s="155" t="e">
        <f>NA()</f>
        <v>#N/A</v>
      </c>
      <c r="N67" s="155" t="e">
        <f>NA()</f>
        <v>#N/A</v>
      </c>
      <c r="O67" s="155">
        <f>IF(ISNUMBER('将来負担比率（分子）の構造'!M$53), IF('将来負担比率（分子）の構造'!M$53 &lt; 0, 0, '将来負担比率（分子）の構造'!M$53), NA())</f>
        <v>0</v>
      </c>
      <c r="P67" s="155" t="e">
        <f>NA()</f>
        <v>#N/A</v>
      </c>
    </row>
    <row r="70" spans="1:16" x14ac:dyDescent="0.15">
      <c r="A70" s="157" t="s">
        <v>78</v>
      </c>
      <c r="B70" s="157"/>
      <c r="C70" s="157"/>
      <c r="D70" s="157"/>
      <c r="E70" s="157"/>
      <c r="F70" s="157"/>
    </row>
    <row r="71" spans="1:16" x14ac:dyDescent="0.15">
      <c r="A71" s="158"/>
      <c r="B71" s="158" t="str">
        <f>基金残高に係る経年分析!F54</f>
        <v>R02</v>
      </c>
      <c r="C71" s="158" t="str">
        <f>基金残高に係る経年分析!G54</f>
        <v>R03</v>
      </c>
      <c r="D71" s="158" t="str">
        <f>基金残高に係る経年分析!H54</f>
        <v>R04</v>
      </c>
    </row>
    <row r="72" spans="1:16" x14ac:dyDescent="0.15">
      <c r="A72" s="158" t="s">
        <v>79</v>
      </c>
      <c r="B72" s="159">
        <f>基金残高に係る経年分析!F55</f>
        <v>1569</v>
      </c>
      <c r="C72" s="159">
        <f>基金残高に係る経年分析!G55</f>
        <v>1109</v>
      </c>
      <c r="D72" s="159">
        <f>基金残高に係る経年分析!H55</f>
        <v>1254</v>
      </c>
    </row>
    <row r="73" spans="1:16" x14ac:dyDescent="0.15">
      <c r="A73" s="158" t="s">
        <v>80</v>
      </c>
      <c r="B73" s="159">
        <f>基金残高に係る経年分析!F56</f>
        <v>484</v>
      </c>
      <c r="C73" s="159">
        <f>基金残高に係る経年分析!G56</f>
        <v>484</v>
      </c>
      <c r="D73" s="159">
        <f>基金残高に係る経年分析!H56</f>
        <v>484</v>
      </c>
    </row>
    <row r="74" spans="1:16" x14ac:dyDescent="0.15">
      <c r="A74" s="158" t="s">
        <v>81</v>
      </c>
      <c r="B74" s="159">
        <f>基金残高に係る経年分析!F57</f>
        <v>2353</v>
      </c>
      <c r="C74" s="159">
        <f>基金残高に係る経年分析!G57</f>
        <v>3967</v>
      </c>
      <c r="D74" s="159">
        <f>基金残高に係る経年分析!H57</f>
        <v>4915</v>
      </c>
    </row>
  </sheetData>
  <sheetProtection algorithmName="SHA-512" hashValue="QrnsLXz+bzUOeypYs8FVzG/tjSUZ/bW7F7Mm3r8YHPgvmuijdpXHyRy5mRck54axJnLywLR9WmNPbVtbal7ACQ==" saltValue="FDg8hdUO+wGaFbwkBelh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東恩納大</cp:lastModifiedBy>
  <cp:lastPrinted>2024-03-09T02:56:55Z</cp:lastPrinted>
  <dcterms:created xsi:type="dcterms:W3CDTF">2024-02-05T04:08:32Z</dcterms:created>
  <dcterms:modified xsi:type="dcterms:W3CDTF">2024-10-03T08:12:55Z</dcterms:modified>
  <cp:category/>
</cp:coreProperties>
</file>