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H28調査物関係\経営比較分析表H28\"/>
    </mc:Choice>
  </mc:AlternateContent>
  <workbookProtection workbookPassword="B319" lockStructure="1"/>
  <bookViews>
    <workbookView xWindow="0" yWindow="0" windowWidth="15360" windowHeight="8736"/>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<sst xmlns="http://schemas.openxmlformats.org/spreadsheetml/2006/main" count="232" uniqueCount="120">
  <si>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</si>
  <si>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</si>
  <si>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</si>
  <si>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</si>
  <si>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</si>
  <si>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</si>
  <si>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</si>
  <si>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</si>
  <si>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</si>
  <si>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</si>
  <si>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</si>
  <si>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</si>
  <si>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</si>
  <si>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</si>
  <si>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</si>
  <si>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</si>
  <si>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</si>
  <si>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</si>
  <si>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</si>
  <si>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</si>
  <si>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</si>
  <si>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</si>
  <si>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</si>
  <si>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</si>
  <si>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</si>
  <si>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</si>
  <si>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</si>
  <si>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</si>
  <si>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</si>
  <si>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</si>
  <si>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</si>
  <si>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</si>
  <si>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</si>
  <si>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</si>
  <si>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</si>
  <si>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</si>
  <si>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</si>
  <si>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</si>
  <si>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</si>
  <si>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</si>
  <si>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</si>
  <si>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</si>
  <si>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</si>
  <si>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</si>
  <si>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</si>
  <si>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</si>
  <si>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</si>
  <si>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</si>
  <si>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</si>
  <si>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</si>
  <si>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</si>
  <si>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</si>
  <si>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</si>
  <si>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</si>
  <si>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</si>
  <si>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</si>
  <si>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</si>
  <si>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</si>
  <si>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</si>
  <si>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</si>
  <si>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</si>
  <si>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</si>
  <si>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</si>
  <si>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</si>
  <si>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</si>
  <si>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</si>
  <si>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</si>
  <si>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</si>
  <si>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</si>
  <si>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</si>
  <si>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</si>
  <si>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</si>
  <si>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</si>
  <si>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</si>
  <si>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</si>
  <si>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</si>
  <si>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</si>
  <si>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</si>
  <si>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</si>
  <si>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</si>
  <si>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</si>
  <si>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</si>
  <si>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</si>
  <si>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</si>
  <si>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</si>
  <si>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</si>
  <si>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</si>
  <si>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</si>
  <si>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</si>
  <si>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</si>
  <si>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</si>
  <si>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</si>
  <si>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</si>
  <si>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</si>
  <si>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</si>
  <si>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</si>
  <si>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</si>
  <si>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</si>
  <si>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</si>
  <si>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</si>
  <si>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</si>
  <si>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</si>
  <si>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</si>
  <si>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</si>
  <si>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</si>
  <si>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恩納村</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</si>
  <si>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</si>
  <si>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</si>
  <si>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</si>
  <si>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</si>
  <si>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</si>
  <si>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</si>
  <si>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</si>
  <si>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</si>
  <si>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</si>
  <si>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</si>
  <si>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
指標が100％以上となっており経営の健全性を示しています。
②累積欠損金比率（％）
指標がほぼ0％であり累積した欠損金が発生していません。
③流動化比率（％）
指標が100％以上で支払うべき債務に対して支払うことができる現金等がある状況であります。
④企業債残高対給水収益比率（％）
企業債残高は類似団体平均値を大きく下回っているが、今後、老朽管の更新や施設更新等の整備が行われるので、H31より企業債の増額が予想されるので、経営改善を図っていく必要があると考えられる。
⑤料金回収率（％）
指標が100％以上であり給水に係る費用が給水収益で賄われている。
⑥給水原価（円）
指標が全国平均及び類似団体平均値を上回っており今後も引き続き経営改善が必要である。
⑦施設利用率（％）
指標が全国平均、類似団体平均ともに上回っており施設の利用状況が適正に行われている。
⑧有収率（％）
H28で93.55%で施設の稼働状況が収益に反映されているが、近年に比べて有収率が下がり気味であるので、漏水等の有無等の調査を進め改善していく。</t>
    <rPh sb="432" eb="434">
      <t>キンネン</t>
    </rPh>
    <rPh sb="435" eb="436">
      <t>クラ</t>
    </rPh>
    <rPh sb="438" eb="440">
      <t>ユウシュウ</t>
    </rPh>
    <rPh sb="440" eb="441">
      <t>リツ</t>
    </rPh>
    <rPh sb="442" eb="443">
      <t>サ</t>
    </rPh>
    <rPh sb="445" eb="447">
      <t>ギミ</t>
    </rPh>
    <rPh sb="453" eb="455">
      <t>ロウスイ</t>
    </rPh>
    <rPh sb="455" eb="456">
      <t>トウ</t>
    </rPh>
    <rPh sb="457" eb="459">
      <t>ウム</t>
    </rPh>
    <rPh sb="459" eb="460">
      <t>トウ</t>
    </rPh>
    <rPh sb="461" eb="463">
      <t>チョウサ</t>
    </rPh>
    <rPh sb="464" eb="465">
      <t>スス</t>
    </rPh>
    <rPh sb="466" eb="468">
      <t>カイゼン</t>
    </rPh>
    <phoneticPr fontId="4"/>
  </si>
  <si>
    <t>管路の老朽化は漏水を起こす確率が高く、有収率を下げ水道事業の健全な運営に悪影響をおよぼします。漏水により道路陥没の原因にもなる可能性があります。現在使用されている管で最も古い管は昭和50年度に布設された送水管、配水管です。今後数年の間に耐用年数に達する管路がピークをむかえるので、耐震化計画に基づき更新していく。配水池についても次年度以降から建て替えの予定です。</t>
    <rPh sb="156" eb="159">
      <t>ハイスイチ</t>
    </rPh>
    <rPh sb="164" eb="167">
      <t>ジネンド</t>
    </rPh>
    <rPh sb="167" eb="169">
      <t>イコウ</t>
    </rPh>
    <rPh sb="171" eb="172">
      <t>タ</t>
    </rPh>
    <rPh sb="173" eb="174">
      <t>カ</t>
    </rPh>
    <rPh sb="176" eb="178">
      <t>ヨテイ</t>
    </rPh>
    <phoneticPr fontId="4"/>
  </si>
  <si>
    <t>現在の事業経営状況は比較的良好ですが、今後、老朽施設の更新や耐震化計画が本格化し、多額の費用が必要になります。急激な変化に対応するためにH28に策定したアセットマネジメント計画を元に財政分析を行い、財政運営計画を策定しながら効率的な事業運営に取り組む。</t>
    <rPh sb="72" eb="74">
      <t>サクテイ</t>
    </rPh>
    <rPh sb="86" eb="88">
      <t>ケイカク</t>
    </rPh>
    <rPh sb="89" eb="90">
      <t>モト</t>
    </rPh>
    <phoneticPr fontId="4"/>
  </si>
  <si>
    <t>自治体職員　民間企業出身</t>
    <rPh sb="0" eb="5">
      <t>ジチタイショクイン</t>
    </rPh>
    <rPh sb="6" eb="8">
      <t>ミンカン</t>
    </rPh>
    <rPh sb="8" eb="10">
      <t>キギョウ</t>
    </rPh>
    <rPh sb="10" eb="12">
      <t>シュッシン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</si>
</sst>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8908088"/>
        <c:axId val="16568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128908088"/>
        <c:axId val="165689896"/>
      </c:lineChart>
      <c:dateAx>
        <c:axId val="128908088"/>
        <c:scaling>
          <c:orientation val="minMax"/>
        </c:scaling>
        <c:delete val="1"/>
        <c:axPos val="b"/>
        <c:numFmt formatCode="ge" sourceLinked="1"/>
        <c:majorTickMark val="none"/>
        <c:minorTickMark val="none"/>
        <c:tickLblPos val="none"/>
        <c:crossAx val="165689896"/>
        <c:crosses val="autoZero"/>
        <c:auto val="1"/>
        <c:lblOffset val="100"/>
        <c:baseTimeUnit val="years"/>
      </c:dateAx>
      <c:valAx>
        <c:axId val="16568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0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40.19</c:v>
                </c:pt>
                <c:pt idx="1">
                  <c:v>57.92</c:v>
                </c:pt>
                <c:pt idx="2">
                  <c:v>60.02</c:v>
                </c:pt>
                <c:pt idx="3">
                  <c:v>61.9</c:v>
                </c:pt>
                <c:pt idx="4">
                  <c:v>66.040000000000006</c:v>
                </c:pt>
              </c:numCache>
            </c:numRef>
          </c:val>
        </c:ser>
        <c:dLbls>
          <c:showLegendKey val="0"/>
          <c:showVal val="0"/>
          <c:showCatName val="0"/>
          <c:showSerName val="0"/>
          <c:showPercent val="0"/>
          <c:showBubbleSize val="0"/>
        </c:dLbls>
        <c:gapWidth val="150"/>
        <c:axId val="167191608"/>
        <c:axId val="16719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167191608"/>
        <c:axId val="167192000"/>
      </c:lineChart>
      <c:dateAx>
        <c:axId val="167191608"/>
        <c:scaling>
          <c:orientation val="minMax"/>
        </c:scaling>
        <c:delete val="1"/>
        <c:axPos val="b"/>
        <c:numFmt formatCode="ge" sourceLinked="1"/>
        <c:majorTickMark val="none"/>
        <c:minorTickMark val="none"/>
        <c:tickLblPos val="none"/>
        <c:crossAx val="167192000"/>
        <c:crosses val="autoZero"/>
        <c:auto val="1"/>
        <c:lblOffset val="100"/>
        <c:baseTimeUnit val="years"/>
      </c:dateAx>
      <c:valAx>
        <c:axId val="16719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9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92.72</c:v>
                </c:pt>
                <c:pt idx="1">
                  <c:v>94.4</c:v>
                </c:pt>
                <c:pt idx="2">
                  <c:v>95.49</c:v>
                </c:pt>
                <c:pt idx="3">
                  <c:v>94.8</c:v>
                </c:pt>
                <c:pt idx="4">
                  <c:v>93.55</c:v>
                </c:pt>
              </c:numCache>
            </c:numRef>
          </c:val>
        </c:ser>
        <c:dLbls>
          <c:showLegendKey val="0"/>
          <c:showVal val="0"/>
          <c:showCatName val="0"/>
          <c:showSerName val="0"/>
          <c:showPercent val="0"/>
          <c:showBubbleSize val="0"/>
        </c:dLbls>
        <c:gapWidth val="150"/>
        <c:axId val="166763336"/>
        <c:axId val="16676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166763336"/>
        <c:axId val="166762944"/>
      </c:lineChart>
      <c:dateAx>
        <c:axId val="166763336"/>
        <c:scaling>
          <c:orientation val="minMax"/>
        </c:scaling>
        <c:delete val="1"/>
        <c:axPos val="b"/>
        <c:numFmt formatCode="ge" sourceLinked="1"/>
        <c:majorTickMark val="none"/>
        <c:minorTickMark val="none"/>
        <c:tickLblPos val="none"/>
        <c:crossAx val="166762944"/>
        <c:crosses val="autoZero"/>
        <c:auto val="1"/>
        <c:lblOffset val="100"/>
        <c:baseTimeUnit val="years"/>
      </c:dateAx>
      <c:valAx>
        <c:axId val="16676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6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105.22</c:v>
                </c:pt>
                <c:pt idx="1">
                  <c:v>109.95</c:v>
                </c:pt>
                <c:pt idx="2">
                  <c:v>110.62</c:v>
                </c:pt>
                <c:pt idx="3">
                  <c:v>113.84</c:v>
                </c:pt>
                <c:pt idx="4">
                  <c:v>109.39</c:v>
                </c:pt>
              </c:numCache>
            </c:numRef>
          </c:val>
        </c:ser>
        <c:dLbls>
          <c:showLegendKey val="0"/>
          <c:showVal val="0"/>
          <c:showCatName val="0"/>
          <c:showSerName val="0"/>
          <c:showPercent val="0"/>
          <c:showBubbleSize val="0"/>
        </c:dLbls>
        <c:gapWidth val="150"/>
        <c:axId val="167099888"/>
        <c:axId val="16568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167099888"/>
        <c:axId val="165683424"/>
      </c:lineChart>
      <c:dateAx>
        <c:axId val="167099888"/>
        <c:scaling>
          <c:orientation val="minMax"/>
        </c:scaling>
        <c:delete val="1"/>
        <c:axPos val="b"/>
        <c:numFmt formatCode="ge" sourceLinked="1"/>
        <c:majorTickMark val="none"/>
        <c:minorTickMark val="none"/>
        <c:tickLblPos val="none"/>
        <c:crossAx val="165683424"/>
        <c:crosses val="autoZero"/>
        <c:auto val="1"/>
        <c:lblOffset val="100"/>
        <c:baseTimeUnit val="years"/>
      </c:dateAx>
      <c:valAx>
        <c:axId val="165683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709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33.1</c:v>
                </c:pt>
                <c:pt idx="1">
                  <c:v>34.700000000000003</c:v>
                </c:pt>
                <c:pt idx="2">
                  <c:v>54.14</c:v>
                </c:pt>
                <c:pt idx="3">
                  <c:v>56.21</c:v>
                </c:pt>
                <c:pt idx="4">
                  <c:v>50.97</c:v>
                </c:pt>
              </c:numCache>
            </c:numRef>
          </c:val>
        </c:ser>
        <c:dLbls>
          <c:showLegendKey val="0"/>
          <c:showVal val="0"/>
          <c:showCatName val="0"/>
          <c:showSerName val="0"/>
          <c:showPercent val="0"/>
          <c:showBubbleSize val="0"/>
        </c:dLbls>
        <c:gapWidth val="150"/>
        <c:axId val="166555088"/>
        <c:axId val="16658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166555088"/>
        <c:axId val="166585136"/>
      </c:lineChart>
      <c:dateAx>
        <c:axId val="166555088"/>
        <c:scaling>
          <c:orientation val="minMax"/>
        </c:scaling>
        <c:delete val="1"/>
        <c:axPos val="b"/>
        <c:numFmt formatCode="ge" sourceLinked="1"/>
        <c:majorTickMark val="none"/>
        <c:minorTickMark val="none"/>
        <c:tickLblPos val="none"/>
        <c:crossAx val="166585136"/>
        <c:crosses val="autoZero"/>
        <c:auto val="1"/>
        <c:lblOffset val="100"/>
        <c:baseTimeUnit val="years"/>
      </c:dateAx>
      <c:valAx>
        <c:axId val="16658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5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6761376"/>
        <c:axId val="16676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166761376"/>
        <c:axId val="166761768"/>
      </c:lineChart>
      <c:dateAx>
        <c:axId val="166761376"/>
        <c:scaling>
          <c:orientation val="minMax"/>
        </c:scaling>
        <c:delete val="1"/>
        <c:axPos val="b"/>
        <c:numFmt formatCode="ge" sourceLinked="1"/>
        <c:majorTickMark val="none"/>
        <c:minorTickMark val="none"/>
        <c:tickLblPos val="none"/>
        <c:crossAx val="166761768"/>
        <c:crosses val="autoZero"/>
        <c:auto val="1"/>
        <c:lblOffset val="100"/>
        <c:baseTimeUnit val="years"/>
      </c:dateAx>
      <c:valAx>
        <c:axId val="16676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6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6764512"/>
        <c:axId val="16676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166764512"/>
        <c:axId val="166764904"/>
      </c:lineChart>
      <c:dateAx>
        <c:axId val="166764512"/>
        <c:scaling>
          <c:orientation val="minMax"/>
        </c:scaling>
        <c:delete val="1"/>
        <c:axPos val="b"/>
        <c:numFmt formatCode="ge" sourceLinked="1"/>
        <c:majorTickMark val="none"/>
        <c:minorTickMark val="none"/>
        <c:tickLblPos val="none"/>
        <c:crossAx val="166764904"/>
        <c:crosses val="autoZero"/>
        <c:auto val="1"/>
        <c:lblOffset val="100"/>
        <c:baseTimeUnit val="years"/>
      </c:dateAx>
      <c:valAx>
        <c:axId val="166764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7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671.67</c:v>
                </c:pt>
                <c:pt idx="1">
                  <c:v>611.71</c:v>
                </c:pt>
                <c:pt idx="2">
                  <c:v>940.58</c:v>
                </c:pt>
                <c:pt idx="3">
                  <c:v>812.37</c:v>
                </c:pt>
                <c:pt idx="4">
                  <c:v>588.41999999999996</c:v>
                </c:pt>
              </c:numCache>
            </c:numRef>
          </c:val>
        </c:ser>
        <c:dLbls>
          <c:showLegendKey val="0"/>
          <c:showVal val="0"/>
          <c:showCatName val="0"/>
          <c:showSerName val="0"/>
          <c:showPercent val="0"/>
          <c:showBubbleSize val="0"/>
        </c:dLbls>
        <c:gapWidth val="150"/>
        <c:axId val="167121960"/>
        <c:axId val="16712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167121960"/>
        <c:axId val="167122352"/>
      </c:lineChart>
      <c:dateAx>
        <c:axId val="167121960"/>
        <c:scaling>
          <c:orientation val="minMax"/>
        </c:scaling>
        <c:delete val="1"/>
        <c:axPos val="b"/>
        <c:numFmt formatCode="ge" sourceLinked="1"/>
        <c:majorTickMark val="none"/>
        <c:minorTickMark val="none"/>
        <c:tickLblPos val="none"/>
        <c:crossAx val="167122352"/>
        <c:crosses val="autoZero"/>
        <c:auto val="1"/>
        <c:lblOffset val="100"/>
        <c:baseTimeUnit val="years"/>
      </c:dateAx>
      <c:valAx>
        <c:axId val="167122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712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150.34</c:v>
                </c:pt>
                <c:pt idx="1">
                  <c:v>123.53</c:v>
                </c:pt>
                <c:pt idx="2">
                  <c:v>109.14</c:v>
                </c:pt>
                <c:pt idx="3">
                  <c:v>108.3</c:v>
                </c:pt>
                <c:pt idx="4">
                  <c:v>94.57</c:v>
                </c:pt>
              </c:numCache>
            </c:numRef>
          </c:val>
        </c:ser>
        <c:dLbls>
          <c:showLegendKey val="0"/>
          <c:showVal val="0"/>
          <c:showCatName val="0"/>
          <c:showSerName val="0"/>
          <c:showPercent val="0"/>
          <c:showBubbleSize val="0"/>
        </c:dLbls>
        <c:gapWidth val="150"/>
        <c:axId val="167123528"/>
        <c:axId val="16712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167123528"/>
        <c:axId val="167123920"/>
      </c:lineChart>
      <c:dateAx>
        <c:axId val="167123528"/>
        <c:scaling>
          <c:orientation val="minMax"/>
        </c:scaling>
        <c:delete val="1"/>
        <c:axPos val="b"/>
        <c:numFmt formatCode="ge" sourceLinked="1"/>
        <c:majorTickMark val="none"/>
        <c:minorTickMark val="none"/>
        <c:tickLblPos val="none"/>
        <c:crossAx val="167123920"/>
        <c:crosses val="autoZero"/>
        <c:auto val="1"/>
        <c:lblOffset val="100"/>
        <c:baseTimeUnit val="years"/>
      </c:dateAx>
      <c:valAx>
        <c:axId val="167123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712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102.05</c:v>
                </c:pt>
                <c:pt idx="1">
                  <c:v>109.36</c:v>
                </c:pt>
                <c:pt idx="2">
                  <c:v>110.74</c:v>
                </c:pt>
                <c:pt idx="3">
                  <c:v>113.59</c:v>
                </c:pt>
                <c:pt idx="4">
                  <c:v>109.35</c:v>
                </c:pt>
              </c:numCache>
            </c:numRef>
          </c:val>
        </c:ser>
        <c:dLbls>
          <c:showLegendKey val="0"/>
          <c:showVal val="0"/>
          <c:showCatName val="0"/>
          <c:showSerName val="0"/>
          <c:showPercent val="0"/>
          <c:showBubbleSize val="0"/>
        </c:dLbls>
        <c:gapWidth val="150"/>
        <c:axId val="167188864"/>
        <c:axId val="167189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167188864"/>
        <c:axId val="167189256"/>
      </c:lineChart>
      <c:dateAx>
        <c:axId val="167188864"/>
        <c:scaling>
          <c:orientation val="minMax"/>
        </c:scaling>
        <c:delete val="1"/>
        <c:axPos val="b"/>
        <c:numFmt formatCode="ge" sourceLinked="1"/>
        <c:majorTickMark val="none"/>
        <c:minorTickMark val="none"/>
        <c:tickLblPos val="none"/>
        <c:crossAx val="167189256"/>
        <c:crosses val="autoZero"/>
        <c:auto val="1"/>
        <c:lblOffset val="100"/>
        <c:baseTimeUnit val="years"/>
      </c:dateAx>
      <c:valAx>
        <c:axId val="16718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8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200.1</c:v>
                </c:pt>
                <c:pt idx="1">
                  <c:v>190.06</c:v>
                </c:pt>
                <c:pt idx="2">
                  <c:v>188.09</c:v>
                </c:pt>
                <c:pt idx="3">
                  <c:v>183.38</c:v>
                </c:pt>
                <c:pt idx="4">
                  <c:v>190.97</c:v>
                </c:pt>
              </c:numCache>
            </c:numRef>
          </c:val>
        </c:ser>
        <c:dLbls>
          <c:showLegendKey val="0"/>
          <c:showVal val="0"/>
          <c:showCatName val="0"/>
          <c:showSerName val="0"/>
          <c:showPercent val="0"/>
          <c:showBubbleSize val="0"/>
        </c:dLbls>
        <c:gapWidth val="150"/>
        <c:axId val="167121568"/>
        <c:axId val="16719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167121568"/>
        <c:axId val="167190432"/>
      </c:lineChart>
      <c:dateAx>
        <c:axId val="167121568"/>
        <c:scaling>
          <c:orientation val="minMax"/>
        </c:scaling>
        <c:delete val="1"/>
        <c:axPos val="b"/>
        <c:numFmt formatCode="ge" sourceLinked="1"/>
        <c:majorTickMark val="none"/>
        <c:minorTickMark val="none"/>
        <c:tickLblPos val="none"/>
        <c:crossAx val="167190432"/>
        <c:crosses val="autoZero"/>
        <c:auto val="1"/>
        <c:lblOffset val="100"/>
        <c:baseTimeUnit val="years"/>
      </c:dateAx>
      <c:valAx>
        <c:axId val="16719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6" zoomScaleNormal="100" workbookViewId="0">
      <selection activeCell="AD9" sqref="AD9"/>
    </sheetView>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沖縄県　恩納村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119</v>
      </c>
      <c r="AE8" s="60"/>
      <c r="AF8" s="60"/>
      <c r="AG8" s="60"/>
      <c r="AH8" s="60"/>
      <c r="AI8" s="60"/>
      <c r="AJ8" s="60"/>
      <c r="AK8" s="5"/>
      <c r="AL8" s="61">
        <f>データ!$R$6</f>
        <v>10980</v>
      </c>
      <c r="AM8" s="61"/>
      <c r="AN8" s="61"/>
      <c r="AO8" s="61"/>
      <c r="AP8" s="61"/>
      <c r="AQ8" s="61"/>
      <c r="AR8" s="61"/>
      <c r="AS8" s="61"/>
      <c r="AT8" s="51">
        <f>データ!$S$6</f>
        <v>50.83</v>
      </c>
      <c r="AU8" s="52"/>
      <c r="AV8" s="52"/>
      <c r="AW8" s="52"/>
      <c r="AX8" s="52"/>
      <c r="AY8" s="52"/>
      <c r="AZ8" s="52"/>
      <c r="BA8" s="52"/>
      <c r="BB8" s="53">
        <f>データ!$T$6</f>
        <v>216.01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81.209999999999994</v>
      </c>
      <c r="J10" s="52"/>
      <c r="K10" s="52"/>
      <c r="L10" s="52"/>
      <c r="M10" s="52"/>
      <c r="N10" s="52"/>
      <c r="O10" s="64"/>
      <c r="P10" s="53">
        <f>データ!$P$6</f>
        <v>100</v>
      </c>
      <c r="Q10" s="53"/>
      <c r="R10" s="53"/>
      <c r="S10" s="53"/>
      <c r="T10" s="53"/>
      <c r="U10" s="53"/>
      <c r="V10" s="53"/>
      <c r="W10" s="61">
        <f>データ!$Q$6</f>
        <v>2527</v>
      </c>
      <c r="X10" s="61"/>
      <c r="Y10" s="61"/>
      <c r="Z10" s="61"/>
      <c r="AA10" s="61"/>
      <c r="AB10" s="61"/>
      <c r="AC10" s="61"/>
      <c r="AD10" s="2"/>
      <c r="AE10" s="2"/>
      <c r="AF10" s="2"/>
      <c r="AG10" s="2"/>
      <c r="AH10" s="5"/>
      <c r="AI10" s="5"/>
      <c r="AJ10" s="5"/>
      <c r="AK10" s="5"/>
      <c r="AL10" s="61">
        <f>データ!$U$6</f>
        <v>10980</v>
      </c>
      <c r="AM10" s="61"/>
      <c r="AN10" s="61"/>
      <c r="AO10" s="61"/>
      <c r="AP10" s="61"/>
      <c r="AQ10" s="61"/>
      <c r="AR10" s="61"/>
      <c r="AS10" s="61"/>
      <c r="AT10" s="51">
        <f>データ!$V$6</f>
        <v>15.5</v>
      </c>
      <c r="AU10" s="52"/>
      <c r="AV10" s="52"/>
      <c r="AW10" s="52"/>
      <c r="AX10" s="52"/>
      <c r="AY10" s="52"/>
      <c r="AZ10" s="52"/>
      <c r="BA10" s="52"/>
      <c r="BB10" s="53">
        <f>データ!$W$6</f>
        <v>708.39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473111</v>
      </c>
      <c r="D6" s="34">
        <f t="shared" si="3"/>
        <v>46</v>
      </c>
      <c r="E6" s="34">
        <f t="shared" si="3"/>
        <v>1</v>
      </c>
      <c r="F6" s="34">
        <f t="shared" si="3"/>
        <v>0</v>
      </c>
      <c r="G6" s="34">
        <f t="shared" si="3"/>
        <v>1</v>
      </c>
      <c r="H6" s="34" t="str">
        <f t="shared" si="3"/>
        <v>沖縄県　恩納村</v>
      </c>
      <c r="I6" s="34" t="str">
        <f t="shared" si="3"/>
        <v>法適用</v>
      </c>
      <c r="J6" s="34" t="str">
        <f t="shared" si="3"/>
        <v>水道事業</v>
      </c>
      <c r="K6" s="34" t="str">
        <f t="shared" si="3"/>
        <v>末端給水事業</v>
      </c>
      <c r="L6" s="34" t="str">
        <f t="shared" si="3"/>
        <v>A7</v>
      </c>
      <c r="M6" s="34">
        <f t="shared" si="3"/>
        <v>0</v>
      </c>
      <c r="N6" s="35" t="str">
        <f t="shared" si="3"/>
        <v>-</v>
      </c>
      <c r="O6" s="35">
        <f t="shared" si="3"/>
        <v>81.209999999999994</v>
      </c>
      <c r="P6" s="35">
        <f t="shared" si="3"/>
        <v>100</v>
      </c>
      <c r="Q6" s="35">
        <f t="shared" si="3"/>
        <v>2527</v>
      </c>
      <c r="R6" s="35">
        <f t="shared" si="3"/>
        <v>10980</v>
      </c>
      <c r="S6" s="35">
        <f t="shared" si="3"/>
        <v>50.83</v>
      </c>
      <c r="T6" s="35">
        <f t="shared" si="3"/>
        <v>216.01</v>
      </c>
      <c r="U6" s="35">
        <f t="shared" si="3"/>
        <v>10980</v>
      </c>
      <c r="V6" s="35">
        <f t="shared" si="3"/>
        <v>15.5</v>
      </c>
      <c r="W6" s="35">
        <f t="shared" si="3"/>
        <v>708.39</v>
      </c>
      <c r="X6" s="36">
        <f>IF(X7="",NA(),X7)</f>
        <v>105.22</v>
      </c>
      <c r="Y6" s="36">
        <f t="shared" ref="Y6:AG6" si="4">IF(Y7="",NA(),Y7)</f>
        <v>109.95</v>
      </c>
      <c r="Z6" s="36">
        <f t="shared" si="4"/>
        <v>110.62</v>
      </c>
      <c r="AA6" s="36">
        <f t="shared" si="4"/>
        <v>113.84</v>
      </c>
      <c r="AB6" s="36">
        <f t="shared" si="4"/>
        <v>109.39</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671.67</v>
      </c>
      <c r="AU6" s="36">
        <f t="shared" ref="AU6:BC6" si="6">IF(AU7="",NA(),AU7)</f>
        <v>611.71</v>
      </c>
      <c r="AV6" s="36">
        <f t="shared" si="6"/>
        <v>940.58</v>
      </c>
      <c r="AW6" s="36">
        <f t="shared" si="6"/>
        <v>812.37</v>
      </c>
      <c r="AX6" s="36">
        <f t="shared" si="6"/>
        <v>588.41999999999996</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150.34</v>
      </c>
      <c r="BF6" s="36">
        <f t="shared" ref="BF6:BN6" si="7">IF(BF7="",NA(),BF7)</f>
        <v>123.53</v>
      </c>
      <c r="BG6" s="36">
        <f t="shared" si="7"/>
        <v>109.14</v>
      </c>
      <c r="BH6" s="36">
        <f t="shared" si="7"/>
        <v>108.3</v>
      </c>
      <c r="BI6" s="36">
        <f t="shared" si="7"/>
        <v>94.57</v>
      </c>
      <c r="BJ6" s="36">
        <f t="shared" si="7"/>
        <v>458</v>
      </c>
      <c r="BK6" s="36">
        <f t="shared" si="7"/>
        <v>443.13</v>
      </c>
      <c r="BL6" s="36">
        <f t="shared" si="7"/>
        <v>442.54</v>
      </c>
      <c r="BM6" s="36">
        <f t="shared" si="7"/>
        <v>431</v>
      </c>
      <c r="BN6" s="36">
        <f t="shared" si="7"/>
        <v>422.5</v>
      </c>
      <c r="BO6" s="35" t="str">
        <f>IF(BO7="","",IF(BO7="-","【-】","【"&amp;SUBSTITUTE(TEXT(BO7,"#,##0.00"),"-","△")&amp;"】"))</f>
        <v>【270.87】</v>
      </c>
      <c r="BP6" s="36">
        <f>IF(BP7="",NA(),BP7)</f>
        <v>102.05</v>
      </c>
      <c r="BQ6" s="36">
        <f t="shared" ref="BQ6:BY6" si="8">IF(BQ7="",NA(),BQ7)</f>
        <v>109.36</v>
      </c>
      <c r="BR6" s="36">
        <f t="shared" si="8"/>
        <v>110.74</v>
      </c>
      <c r="BS6" s="36">
        <f t="shared" si="8"/>
        <v>113.59</v>
      </c>
      <c r="BT6" s="36">
        <f t="shared" si="8"/>
        <v>109.35</v>
      </c>
      <c r="BU6" s="36">
        <f t="shared" si="8"/>
        <v>96.27</v>
      </c>
      <c r="BV6" s="36">
        <f t="shared" si="8"/>
        <v>95.4</v>
      </c>
      <c r="BW6" s="36">
        <f t="shared" si="8"/>
        <v>98.6</v>
      </c>
      <c r="BX6" s="36">
        <f t="shared" si="8"/>
        <v>100.82</v>
      </c>
      <c r="BY6" s="36">
        <f t="shared" si="8"/>
        <v>101.64</v>
      </c>
      <c r="BZ6" s="35" t="str">
        <f>IF(BZ7="","",IF(BZ7="-","【-】","【"&amp;SUBSTITUTE(TEXT(BZ7,"#,##0.00"),"-","△")&amp;"】"))</f>
        <v>【105.59】</v>
      </c>
      <c r="CA6" s="36">
        <f>IF(CA7="",NA(),CA7)</f>
        <v>200.1</v>
      </c>
      <c r="CB6" s="36">
        <f t="shared" ref="CB6:CJ6" si="9">IF(CB7="",NA(),CB7)</f>
        <v>190.06</v>
      </c>
      <c r="CC6" s="36">
        <f t="shared" si="9"/>
        <v>188.09</v>
      </c>
      <c r="CD6" s="36">
        <f t="shared" si="9"/>
        <v>183.38</v>
      </c>
      <c r="CE6" s="36">
        <f t="shared" si="9"/>
        <v>190.97</v>
      </c>
      <c r="CF6" s="36">
        <f t="shared" si="9"/>
        <v>186.94</v>
      </c>
      <c r="CG6" s="36">
        <f t="shared" si="9"/>
        <v>186.15</v>
      </c>
      <c r="CH6" s="36">
        <f t="shared" si="9"/>
        <v>181.67</v>
      </c>
      <c r="CI6" s="36">
        <f t="shared" si="9"/>
        <v>179.55</v>
      </c>
      <c r="CJ6" s="36">
        <f t="shared" si="9"/>
        <v>179.16</v>
      </c>
      <c r="CK6" s="35" t="str">
        <f>IF(CK7="","",IF(CK7="-","【-】","【"&amp;SUBSTITUTE(TEXT(CK7,"#,##0.00"),"-","△")&amp;"】"))</f>
        <v>【163.27】</v>
      </c>
      <c r="CL6" s="36">
        <f>IF(CL7="",NA(),CL7)</f>
        <v>40.19</v>
      </c>
      <c r="CM6" s="36">
        <f t="shared" ref="CM6:CU6" si="10">IF(CM7="",NA(),CM7)</f>
        <v>57.92</v>
      </c>
      <c r="CN6" s="36">
        <f t="shared" si="10"/>
        <v>60.02</v>
      </c>
      <c r="CO6" s="36">
        <f t="shared" si="10"/>
        <v>61.9</v>
      </c>
      <c r="CP6" s="36">
        <f t="shared" si="10"/>
        <v>66.040000000000006</v>
      </c>
      <c r="CQ6" s="36">
        <f t="shared" si="10"/>
        <v>54.51</v>
      </c>
      <c r="CR6" s="36">
        <f t="shared" si="10"/>
        <v>54.47</v>
      </c>
      <c r="CS6" s="36">
        <f t="shared" si="10"/>
        <v>53.61</v>
      </c>
      <c r="CT6" s="36">
        <f t="shared" si="10"/>
        <v>53.52</v>
      </c>
      <c r="CU6" s="36">
        <f t="shared" si="10"/>
        <v>54.24</v>
      </c>
      <c r="CV6" s="35" t="str">
        <f>IF(CV7="","",IF(CV7="-","【-】","【"&amp;SUBSTITUTE(TEXT(CV7,"#,##0.00"),"-","△")&amp;"】"))</f>
        <v>【59.94】</v>
      </c>
      <c r="CW6" s="36">
        <f>IF(CW7="",NA(),CW7)</f>
        <v>92.72</v>
      </c>
      <c r="CX6" s="36">
        <f t="shared" ref="CX6:DF6" si="11">IF(CX7="",NA(),CX7)</f>
        <v>94.4</v>
      </c>
      <c r="CY6" s="36">
        <f t="shared" si="11"/>
        <v>95.49</v>
      </c>
      <c r="CZ6" s="36">
        <f t="shared" si="11"/>
        <v>94.8</v>
      </c>
      <c r="DA6" s="36">
        <f t="shared" si="11"/>
        <v>93.55</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33.1</v>
      </c>
      <c r="DI6" s="36">
        <f t="shared" ref="DI6:DQ6" si="12">IF(DI7="",NA(),DI7)</f>
        <v>34.700000000000003</v>
      </c>
      <c r="DJ6" s="36">
        <f t="shared" si="12"/>
        <v>54.14</v>
      </c>
      <c r="DK6" s="36">
        <f t="shared" si="12"/>
        <v>56.21</v>
      </c>
      <c r="DL6" s="36">
        <f t="shared" si="12"/>
        <v>50.97</v>
      </c>
      <c r="DM6" s="36">
        <f t="shared" si="12"/>
        <v>37.799999999999997</v>
      </c>
      <c r="DN6" s="36">
        <f t="shared" si="12"/>
        <v>38.520000000000003</v>
      </c>
      <c r="DO6" s="36">
        <f t="shared" si="12"/>
        <v>46.67</v>
      </c>
      <c r="DP6" s="36">
        <f t="shared" si="12"/>
        <v>47.7</v>
      </c>
      <c r="DQ6" s="36">
        <f t="shared" si="12"/>
        <v>48.14</v>
      </c>
      <c r="DR6" s="35" t="str">
        <f>IF(DR7="","",IF(DR7="-","【-】","【"&amp;SUBSTITUTE(TEXT(DR7,"#,##0.00"),"-","△")&amp;"】"))</f>
        <v>【47.91】</v>
      </c>
      <c r="DS6" s="35">
        <f>IF(DS7="",NA(),DS7)</f>
        <v>0</v>
      </c>
      <c r="DT6" s="35">
        <f t="shared" ref="DT6:EB6" si="13">IF(DT7="",NA(),DT7)</f>
        <v>0</v>
      </c>
      <c r="DU6" s="35">
        <f t="shared" si="13"/>
        <v>0</v>
      </c>
      <c r="DV6" s="35">
        <f t="shared" si="13"/>
        <v>0</v>
      </c>
      <c r="DW6" s="35">
        <f t="shared" si="13"/>
        <v>0</v>
      </c>
      <c r="DX6" s="36">
        <f t="shared" si="13"/>
        <v>8.2200000000000006</v>
      </c>
      <c r="DY6" s="36">
        <f t="shared" si="13"/>
        <v>9.43</v>
      </c>
      <c r="DZ6" s="36">
        <f t="shared" si="13"/>
        <v>10.029999999999999</v>
      </c>
      <c r="EA6" s="36">
        <f t="shared" si="13"/>
        <v>7.26</v>
      </c>
      <c r="EB6" s="36">
        <f t="shared" si="13"/>
        <v>11.13</v>
      </c>
      <c r="EC6" s="35" t="str">
        <f>IF(EC7="","",IF(EC7="-","【-】","【"&amp;SUBSTITUTE(TEXT(EC7,"#,##0.00"),"-","△")&amp;"】"))</f>
        <v>【15.00】</v>
      </c>
      <c r="ED6" s="35">
        <f>IF(ED7="",NA(),ED7)</f>
        <v>0</v>
      </c>
      <c r="EE6" s="35">
        <f t="shared" ref="EE6:EM6" si="14">IF(EE7="",NA(),EE7)</f>
        <v>0</v>
      </c>
      <c r="EF6" s="35">
        <f t="shared" si="14"/>
        <v>0</v>
      </c>
      <c r="EG6" s="35">
        <f t="shared" si="14"/>
        <v>0</v>
      </c>
      <c r="EH6" s="35">
        <f t="shared" si="14"/>
        <v>0</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473111</v>
      </c>
      <c r="D7" s="38">
        <v>46</v>
      </c>
      <c r="E7" s="38">
        <v>1</v>
      </c>
      <c r="F7" s="38">
        <v>0</v>
      </c>
      <c r="G7" s="38">
        <v>1</v>
      </c>
      <c r="H7" s="38" t="s">
        <v>105</v>
      </c>
      <c r="I7" s="38" t="s">
        <v>106</v>
      </c>
      <c r="J7" s="38" t="s">
        <v>107</v>
      </c>
      <c r="K7" s="38" t="s">
        <v>108</v>
      </c>
      <c r="L7" s="38" t="s">
        <v>109</v>
      </c>
      <c r="M7" s="38"/>
      <c r="N7" s="39" t="s">
        <v>110</v>
      </c>
      <c r="O7" s="39">
        <v>81.209999999999994</v>
      </c>
      <c r="P7" s="39">
        <v>100</v>
      </c>
      <c r="Q7" s="39">
        <v>2527</v>
      </c>
      <c r="R7" s="39">
        <v>10980</v>
      </c>
      <c r="S7" s="39">
        <v>50.83</v>
      </c>
      <c r="T7" s="39">
        <v>216.01</v>
      </c>
      <c r="U7" s="39">
        <v>10980</v>
      </c>
      <c r="V7" s="39">
        <v>15.5</v>
      </c>
      <c r="W7" s="39">
        <v>708.39</v>
      </c>
      <c r="X7" s="39">
        <v>105.22</v>
      </c>
      <c r="Y7" s="39">
        <v>109.95</v>
      </c>
      <c r="Z7" s="39">
        <v>110.62</v>
      </c>
      <c r="AA7" s="39">
        <v>113.84</v>
      </c>
      <c r="AB7" s="39">
        <v>109.39</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671.67</v>
      </c>
      <c r="AU7" s="39">
        <v>611.71</v>
      </c>
      <c r="AV7" s="39">
        <v>940.58</v>
      </c>
      <c r="AW7" s="39">
        <v>812.37</v>
      </c>
      <c r="AX7" s="39">
        <v>588.41999999999996</v>
      </c>
      <c r="AY7" s="39">
        <v>1159.4100000000001</v>
      </c>
      <c r="AZ7" s="39">
        <v>1081.23</v>
      </c>
      <c r="BA7" s="39">
        <v>406.37</v>
      </c>
      <c r="BB7" s="39">
        <v>398.29</v>
      </c>
      <c r="BC7" s="39">
        <v>388.67</v>
      </c>
      <c r="BD7" s="39">
        <v>262.87</v>
      </c>
      <c r="BE7" s="39">
        <v>150.34</v>
      </c>
      <c r="BF7" s="39">
        <v>123.53</v>
      </c>
      <c r="BG7" s="39">
        <v>109.14</v>
      </c>
      <c r="BH7" s="39">
        <v>108.3</v>
      </c>
      <c r="BI7" s="39">
        <v>94.57</v>
      </c>
      <c r="BJ7" s="39">
        <v>458</v>
      </c>
      <c r="BK7" s="39">
        <v>443.13</v>
      </c>
      <c r="BL7" s="39">
        <v>442.54</v>
      </c>
      <c r="BM7" s="39">
        <v>431</v>
      </c>
      <c r="BN7" s="39">
        <v>422.5</v>
      </c>
      <c r="BO7" s="39">
        <v>270.87</v>
      </c>
      <c r="BP7" s="39">
        <v>102.05</v>
      </c>
      <c r="BQ7" s="39">
        <v>109.36</v>
      </c>
      <c r="BR7" s="39">
        <v>110.74</v>
      </c>
      <c r="BS7" s="39">
        <v>113.59</v>
      </c>
      <c r="BT7" s="39">
        <v>109.35</v>
      </c>
      <c r="BU7" s="39">
        <v>96.27</v>
      </c>
      <c r="BV7" s="39">
        <v>95.4</v>
      </c>
      <c r="BW7" s="39">
        <v>98.6</v>
      </c>
      <c r="BX7" s="39">
        <v>100.82</v>
      </c>
      <c r="BY7" s="39">
        <v>101.64</v>
      </c>
      <c r="BZ7" s="39">
        <v>105.59</v>
      </c>
      <c r="CA7" s="39">
        <v>200.1</v>
      </c>
      <c r="CB7" s="39">
        <v>190.06</v>
      </c>
      <c r="CC7" s="39">
        <v>188.09</v>
      </c>
      <c r="CD7" s="39">
        <v>183.38</v>
      </c>
      <c r="CE7" s="39">
        <v>190.97</v>
      </c>
      <c r="CF7" s="39">
        <v>186.94</v>
      </c>
      <c r="CG7" s="39">
        <v>186.15</v>
      </c>
      <c r="CH7" s="39">
        <v>181.67</v>
      </c>
      <c r="CI7" s="39">
        <v>179.55</v>
      </c>
      <c r="CJ7" s="39">
        <v>179.16</v>
      </c>
      <c r="CK7" s="39">
        <v>163.27000000000001</v>
      </c>
      <c r="CL7" s="39">
        <v>40.19</v>
      </c>
      <c r="CM7" s="39">
        <v>57.92</v>
      </c>
      <c r="CN7" s="39">
        <v>60.02</v>
      </c>
      <c r="CO7" s="39">
        <v>61.9</v>
      </c>
      <c r="CP7" s="39">
        <v>66.040000000000006</v>
      </c>
      <c r="CQ7" s="39">
        <v>54.51</v>
      </c>
      <c r="CR7" s="39">
        <v>54.47</v>
      </c>
      <c r="CS7" s="39">
        <v>53.61</v>
      </c>
      <c r="CT7" s="39">
        <v>53.52</v>
      </c>
      <c r="CU7" s="39">
        <v>54.24</v>
      </c>
      <c r="CV7" s="39">
        <v>59.94</v>
      </c>
      <c r="CW7" s="39">
        <v>92.72</v>
      </c>
      <c r="CX7" s="39">
        <v>94.4</v>
      </c>
      <c r="CY7" s="39">
        <v>95.49</v>
      </c>
      <c r="CZ7" s="39">
        <v>94.8</v>
      </c>
      <c r="DA7" s="39">
        <v>93.55</v>
      </c>
      <c r="DB7" s="39">
        <v>81.790000000000006</v>
      </c>
      <c r="DC7" s="39">
        <v>81.459999999999994</v>
      </c>
      <c r="DD7" s="39">
        <v>81.31</v>
      </c>
      <c r="DE7" s="39">
        <v>81.459999999999994</v>
      </c>
      <c r="DF7" s="39">
        <v>81.680000000000007</v>
      </c>
      <c r="DG7" s="39">
        <v>90.22</v>
      </c>
      <c r="DH7" s="39">
        <v>33.1</v>
      </c>
      <c r="DI7" s="39">
        <v>34.700000000000003</v>
      </c>
      <c r="DJ7" s="39">
        <v>54.14</v>
      </c>
      <c r="DK7" s="39">
        <v>56.21</v>
      </c>
      <c r="DL7" s="39">
        <v>50.97</v>
      </c>
      <c r="DM7" s="39">
        <v>37.799999999999997</v>
      </c>
      <c r="DN7" s="39">
        <v>38.520000000000003</v>
      </c>
      <c r="DO7" s="39">
        <v>46.67</v>
      </c>
      <c r="DP7" s="39">
        <v>47.7</v>
      </c>
      <c r="DQ7" s="39">
        <v>48.14</v>
      </c>
      <c r="DR7" s="39">
        <v>47.91</v>
      </c>
      <c r="DS7" s="39">
        <v>0</v>
      </c>
      <c r="DT7" s="39">
        <v>0</v>
      </c>
      <c r="DU7" s="39">
        <v>0</v>
      </c>
      <c r="DV7" s="39">
        <v>0</v>
      </c>
      <c r="DW7" s="39">
        <v>0</v>
      </c>
      <c r="DX7" s="39">
        <v>8.2200000000000006</v>
      </c>
      <c r="DY7" s="39">
        <v>9.43</v>
      </c>
      <c r="DZ7" s="39">
        <v>10.029999999999999</v>
      </c>
      <c r="EA7" s="39">
        <v>7.26</v>
      </c>
      <c r="EB7" s="39">
        <v>11.13</v>
      </c>
      <c r="EC7" s="39">
        <v>15</v>
      </c>
      <c r="ED7" s="39">
        <v>0</v>
      </c>
      <c r="EE7" s="39">
        <v>0</v>
      </c>
      <c r="EF7" s="39">
        <v>0</v>
      </c>
      <c r="EG7" s="39">
        <v>0</v>
      </c>
      <c r="EH7" s="39">
        <v>0</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2018-02-14T01:34:16Z</cp:lastPrinted>
  <dcterms:created xsi:type="dcterms:W3CDTF">2017-12-25T01:39:04Z</dcterms:created>
  <dcterms:modified xsi:type="dcterms:W3CDTF">2018-02-14T01:35:28Z</dcterms:modified>
  <cp:category/>
</cp:coreProperties>
</file>